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GSCnote\Desktop\"/>
    </mc:Choice>
  </mc:AlternateContent>
  <xr:revisionPtr revIDLastSave="0" documentId="13_ncr:1_{C319DD61-BA8F-4A32-8C6D-8CFD789B16E3}" xr6:coauthVersionLast="47" xr6:coauthVersionMax="47" xr10:uidLastSave="{00000000-0000-0000-0000-000000000000}"/>
  <workbookProtection workbookAlgorithmName="SHA-512" workbookHashValue="9lEirEqeC5YhFKNdHO9gKvxQs/KD7Aupd87BV5JyXoCHXObUiAUYtt7DZp3wDr39PsIa6nD9VP6wgKwxKLVAbg==" workbookSaltValue="YrbUQ+gikNPczeH3TDfk8Q==" workbookSpinCount="100000" lockStructure="1"/>
  <bookViews>
    <workbookView xWindow="-120" yWindow="-120" windowWidth="20730" windowHeight="11040" xr2:uid="{00000000-000D-0000-FFFF-FFFF00000000}"/>
  </bookViews>
  <sheets>
    <sheet name="ギフト注文書" sheetId="1" r:id="rId1"/>
    <sheet name="商品一覧" sheetId="2" r:id="rId2"/>
    <sheet name="送料" sheetId="3" r:id="rId3"/>
  </sheets>
  <definedNames>
    <definedName name="_xlnm._FilterDatabase" localSheetId="1" hidden="1">商品一覧!$A$1:$C$61</definedName>
    <definedName name="_xlnm.Print_Area" localSheetId="0">ギフト注文書!$A$1:$BO$101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89" i="1" l="1"/>
  <c r="B87" i="1" s="1"/>
  <c r="BT77" i="1"/>
  <c r="BT64" i="1"/>
  <c r="BT51" i="1"/>
  <c r="BT38" i="1"/>
  <c r="BT92" i="1" s="1"/>
  <c r="V87" i="1" s="1"/>
  <c r="BT42" i="1"/>
  <c r="BT44" i="1" s="1"/>
  <c r="AU41" i="1" s="1"/>
  <c r="BT81" i="1"/>
  <c r="BT83" i="1" s="1"/>
  <c r="AU80" i="1" s="1"/>
  <c r="BT79" i="1"/>
  <c r="AO78" i="1" s="1"/>
  <c r="BT68" i="1"/>
  <c r="BT70" i="1" s="1"/>
  <c r="AU67" i="1" s="1"/>
  <c r="BT66" i="1"/>
  <c r="AO65" i="1" s="1"/>
  <c r="BT55" i="1"/>
  <c r="BT57" i="1" s="1"/>
  <c r="AU54" i="1" s="1"/>
  <c r="BT53" i="1"/>
  <c r="AO52" i="1" s="1"/>
  <c r="BT40" i="1"/>
  <c r="AO39" i="1" s="1"/>
  <c r="B5" i="1"/>
  <c r="BV89" i="1" l="1"/>
  <c r="J87" i="1" s="1"/>
  <c r="BV92" i="1" l="1"/>
  <c r="AF87" i="1" s="1"/>
</calcChain>
</file>

<file path=xl/sharedStrings.xml><?xml version="1.0" encoding="utf-8"?>
<sst xmlns="http://schemas.openxmlformats.org/spreadsheetml/2006/main" count="281" uniqueCount="233">
  <si>
    <t>注　文　書</t>
    <rPh sb="0" eb="1">
      <t>チュウ</t>
    </rPh>
    <rPh sb="2" eb="3">
      <t>ブン</t>
    </rPh>
    <rPh sb="4" eb="5">
      <t>ショ</t>
    </rPh>
    <phoneticPr fontId="3"/>
  </si>
  <si>
    <t>　～阿蘇の贈りもの～</t>
    <rPh sb="2" eb="4">
      <t>アソ</t>
    </rPh>
    <rPh sb="5" eb="6">
      <t>オク</t>
    </rPh>
    <phoneticPr fontId="3"/>
  </si>
  <si>
    <t>郵送先：〒869-2307 熊本県阿蘇市小里656-1</t>
    <rPh sb="0" eb="2">
      <t>ユウソウ</t>
    </rPh>
    <rPh sb="2" eb="3">
      <t>サキ</t>
    </rPh>
    <rPh sb="14" eb="16">
      <t>クマモト</t>
    </rPh>
    <rPh sb="16" eb="17">
      <t>ケン</t>
    </rPh>
    <rPh sb="17" eb="19">
      <t>アソ</t>
    </rPh>
    <rPh sb="19" eb="20">
      <t>シ</t>
    </rPh>
    <rPh sb="20" eb="21">
      <t>オ</t>
    </rPh>
    <rPh sb="21" eb="22">
      <t>ザト</t>
    </rPh>
    <phoneticPr fontId="3"/>
  </si>
  <si>
    <t>（株）GSコーポレーション</t>
    <rPh sb="1" eb="2">
      <t>カブ</t>
    </rPh>
    <phoneticPr fontId="3"/>
  </si>
  <si>
    <t>◆下記の該当欄に○印をお願い致します。</t>
    <rPh sb="1" eb="3">
      <t>カキ</t>
    </rPh>
    <rPh sb="4" eb="6">
      <t>ガイトウ</t>
    </rPh>
    <rPh sb="6" eb="7">
      <t>ラン</t>
    </rPh>
    <rPh sb="9" eb="10">
      <t>シルシ</t>
    </rPh>
    <rPh sb="12" eb="13">
      <t>ネガイ</t>
    </rPh>
    <rPh sb="14" eb="15">
      <t>タ</t>
    </rPh>
    <phoneticPr fontId="3"/>
  </si>
  <si>
    <t>阿蘇グリ-ンストック
野焼きボランティア</t>
    <phoneticPr fontId="3"/>
  </si>
  <si>
    <t>阿蘇グリ-ンストック賛助個人会員</t>
    <phoneticPr fontId="3"/>
  </si>
  <si>
    <t>一　般</t>
    <phoneticPr fontId="3"/>
  </si>
  <si>
    <t>ご依頼主</t>
    <rPh sb="1" eb="4">
      <t>イライヌシ</t>
    </rPh>
    <phoneticPr fontId="3"/>
  </si>
  <si>
    <t>〒</t>
    <phoneticPr fontId="3"/>
  </si>
  <si>
    <t>電 話
FAX</t>
    <rPh sb="0" eb="1">
      <t>デン</t>
    </rPh>
    <rPh sb="2" eb="3">
      <t>ハナシ</t>
    </rPh>
    <phoneticPr fontId="3"/>
  </si>
  <si>
    <t>住　所</t>
    <rPh sb="0" eb="1">
      <t>ジュウ</t>
    </rPh>
    <rPh sb="2" eb="3">
      <t>ショ</t>
    </rPh>
    <phoneticPr fontId="3"/>
  </si>
  <si>
    <t>のし名（ご依頼主以外の場合）</t>
    <rPh sb="2" eb="3">
      <t>ナ</t>
    </rPh>
    <rPh sb="5" eb="8">
      <t>イライヌシ</t>
    </rPh>
    <rPh sb="8" eb="10">
      <t>イガイ</t>
    </rPh>
    <rPh sb="11" eb="13">
      <t>バアイ</t>
    </rPh>
    <phoneticPr fontId="3"/>
  </si>
  <si>
    <t>氏名</t>
    <rPh sb="0" eb="2">
      <t>シメイ</t>
    </rPh>
    <phoneticPr fontId="3"/>
  </si>
  <si>
    <t>ふりがな</t>
    <phoneticPr fontId="3"/>
  </si>
  <si>
    <t>様</t>
    <rPh sb="0" eb="1">
      <t>サマ</t>
    </rPh>
    <phoneticPr fontId="3"/>
  </si>
  <si>
    <t>※のし下にご氏名・会社名等の記入を希望される方はご記入下さい。</t>
    <rPh sb="3" eb="4">
      <t>シタ</t>
    </rPh>
    <rPh sb="6" eb="8">
      <t>シメイ</t>
    </rPh>
    <rPh sb="9" eb="12">
      <t>カイシャメイ</t>
    </rPh>
    <rPh sb="12" eb="13">
      <t>トウ</t>
    </rPh>
    <rPh sb="14" eb="16">
      <t>キニュウ</t>
    </rPh>
    <rPh sb="17" eb="19">
      <t>キボウ</t>
    </rPh>
    <rPh sb="22" eb="23">
      <t>カタ</t>
    </rPh>
    <rPh sb="25" eb="27">
      <t>キニュウ</t>
    </rPh>
    <rPh sb="27" eb="28">
      <t>クダ</t>
    </rPh>
    <phoneticPr fontId="3"/>
  </si>
  <si>
    <t>お届け先　1</t>
    <rPh sb="1" eb="2">
      <t>トド</t>
    </rPh>
    <rPh sb="3" eb="4">
      <t>サキ</t>
    </rPh>
    <phoneticPr fontId="3"/>
  </si>
  <si>
    <t>商品番号</t>
    <rPh sb="0" eb="2">
      <t>ショウヒン</t>
    </rPh>
    <rPh sb="2" eb="4">
      <t>バンゴウ</t>
    </rPh>
    <phoneticPr fontId="3"/>
  </si>
  <si>
    <t>商品名</t>
    <rPh sb="0" eb="3">
      <t>ショウヒンメイ</t>
    </rPh>
    <phoneticPr fontId="3"/>
  </si>
  <si>
    <t>数　量</t>
    <rPh sb="0" eb="1">
      <t>カズ</t>
    </rPh>
    <rPh sb="2" eb="3">
      <t>リョウ</t>
    </rPh>
    <phoneticPr fontId="3"/>
  </si>
  <si>
    <t>金　額</t>
    <rPh sb="0" eb="1">
      <t>キン</t>
    </rPh>
    <rPh sb="2" eb="3">
      <t>ガク</t>
    </rPh>
    <phoneticPr fontId="3"/>
  </si>
  <si>
    <t>配達期間</t>
    <rPh sb="0" eb="2">
      <t>ハイタツ</t>
    </rPh>
    <rPh sb="2" eb="4">
      <t>キカン</t>
    </rPh>
    <phoneticPr fontId="3"/>
  </si>
  <si>
    <t>の　し</t>
    <phoneticPr fontId="3"/>
  </si>
  <si>
    <t>お届け先　2</t>
    <rPh sb="1" eb="2">
      <t>トド</t>
    </rPh>
    <rPh sb="3" eb="4">
      <t>サキ</t>
    </rPh>
    <phoneticPr fontId="3"/>
  </si>
  <si>
    <t>お届け先　3</t>
    <rPh sb="1" eb="2">
      <t>トド</t>
    </rPh>
    <rPh sb="3" eb="4">
      <t>サキ</t>
    </rPh>
    <phoneticPr fontId="3"/>
  </si>
  <si>
    <t>〒</t>
    <phoneticPr fontId="3"/>
  </si>
  <si>
    <t>お届け先　4</t>
    <rPh sb="1" eb="2">
      <t>トド</t>
    </rPh>
    <rPh sb="3" eb="4">
      <t>サキ</t>
    </rPh>
    <phoneticPr fontId="3"/>
  </si>
  <si>
    <t>合計商品数</t>
    <rPh sb="0" eb="2">
      <t>ゴウケイ</t>
    </rPh>
    <rPh sb="2" eb="4">
      <t>ショウヒン</t>
    </rPh>
    <rPh sb="4" eb="5">
      <t>スウ</t>
    </rPh>
    <phoneticPr fontId="3"/>
  </si>
  <si>
    <t>①合計金額</t>
    <rPh sb="1" eb="3">
      <t>ゴウケイ</t>
    </rPh>
    <rPh sb="3" eb="5">
      <t>キンガク</t>
    </rPh>
    <phoneticPr fontId="3"/>
  </si>
  <si>
    <t>利用合計金額　①+②</t>
    <rPh sb="0" eb="2">
      <t>リヨウ</t>
    </rPh>
    <rPh sb="2" eb="4">
      <t>ゴウケイ</t>
    </rPh>
    <rPh sb="4" eb="6">
      <t>キンガク</t>
    </rPh>
    <phoneticPr fontId="3"/>
  </si>
  <si>
    <t>※請求書到着後、ご確認の上お支払下さい。</t>
    <rPh sb="1" eb="4">
      <t>セイキュウショ</t>
    </rPh>
    <rPh sb="4" eb="6">
      <t>トウチャク</t>
    </rPh>
    <rPh sb="6" eb="7">
      <t>ゴ</t>
    </rPh>
    <rPh sb="9" eb="11">
      <t>カクニン</t>
    </rPh>
    <rPh sb="12" eb="13">
      <t>ウエ</t>
    </rPh>
    <rPh sb="14" eb="16">
      <t>シハライ</t>
    </rPh>
    <rPh sb="16" eb="17">
      <t>クダ</t>
    </rPh>
    <phoneticPr fontId="3"/>
  </si>
  <si>
    <t>点</t>
    <rPh sb="0" eb="1">
      <t>テン</t>
    </rPh>
    <phoneticPr fontId="3"/>
  </si>
  <si>
    <t>円</t>
    <rPh sb="0" eb="1">
      <t>エン</t>
    </rPh>
    <phoneticPr fontId="3"/>
  </si>
  <si>
    <t>振込み用紙必要</t>
    <rPh sb="0" eb="2">
      <t>フリコ</t>
    </rPh>
    <rPh sb="3" eb="5">
      <t>ヨウシ</t>
    </rPh>
    <rPh sb="5" eb="7">
      <t>ヒツヨウ</t>
    </rPh>
    <phoneticPr fontId="3"/>
  </si>
  <si>
    <t>（</t>
    <phoneticPr fontId="3"/>
  </si>
  <si>
    <t>）</t>
    <phoneticPr fontId="3"/>
  </si>
  <si>
    <t>※住所、氏名、電話番号などご記入漏れの無いよう、お願い致します。</t>
    <rPh sb="1" eb="3">
      <t>ジュウショ</t>
    </rPh>
    <rPh sb="4" eb="6">
      <t>シメイ</t>
    </rPh>
    <rPh sb="7" eb="9">
      <t>デンワ</t>
    </rPh>
    <rPh sb="9" eb="11">
      <t>バンゴウ</t>
    </rPh>
    <rPh sb="14" eb="16">
      <t>キニュウ</t>
    </rPh>
    <rPh sb="16" eb="17">
      <t>モ</t>
    </rPh>
    <rPh sb="19" eb="20">
      <t>ナ</t>
    </rPh>
    <rPh sb="25" eb="26">
      <t>ネガ</t>
    </rPh>
    <rPh sb="27" eb="28">
      <t>イタ</t>
    </rPh>
    <phoneticPr fontId="3"/>
  </si>
  <si>
    <t>都道
府県</t>
    <rPh sb="0" eb="2">
      <t>トドウ</t>
    </rPh>
    <rPh sb="3" eb="5">
      <t>フケン</t>
    </rPh>
    <phoneticPr fontId="3"/>
  </si>
  <si>
    <r>
      <t>■のし欄には下記の①～③のご希望の番号をご記入下さい。　</t>
    </r>
    <r>
      <rPr>
        <sz val="8"/>
        <color theme="2" tint="-0.749992370372631"/>
        <rFont val="ＭＳ Ｐゴシック"/>
        <family val="3"/>
        <charset val="128"/>
      </rPr>
      <t>※未記入の場合は「のし不要」とさせていただきます。</t>
    </r>
    <rPh sb="3" eb="4">
      <t>ラン</t>
    </rPh>
    <rPh sb="6" eb="8">
      <t>カキ</t>
    </rPh>
    <rPh sb="14" eb="16">
      <t>キボウ</t>
    </rPh>
    <rPh sb="17" eb="19">
      <t>バンゴウ</t>
    </rPh>
    <rPh sb="21" eb="23">
      <t>キニュウ</t>
    </rPh>
    <rPh sb="23" eb="24">
      <t>クダ</t>
    </rPh>
    <phoneticPr fontId="3"/>
  </si>
  <si>
    <t>FAX:0967-32-3020</t>
    <phoneticPr fontId="3"/>
  </si>
  <si>
    <t>TEL：0967-32-3000</t>
    <phoneticPr fontId="3"/>
  </si>
  <si>
    <t>阿蘇グリ-ンストック
賛助団体所属</t>
    <phoneticPr fontId="3"/>
  </si>
  <si>
    <t>※注文用紙が足りない場合は、お手数ですが本紙を
コピーしてご使用下さい。</t>
  </si>
  <si>
    <t>阿蘇あか牛
オーナー</t>
    <phoneticPr fontId="3"/>
  </si>
  <si>
    <t>〒</t>
    <phoneticPr fontId="3"/>
  </si>
  <si>
    <t>①のし不要　　②無地のし　　③お中元</t>
    <rPh sb="3" eb="5">
      <t>フヨウ</t>
    </rPh>
    <rPh sb="8" eb="10">
      <t>ムジ</t>
    </rPh>
    <rPh sb="16" eb="18">
      <t>チュウゲン</t>
    </rPh>
    <phoneticPr fontId="3"/>
  </si>
  <si>
    <t>ふりがな</t>
    <phoneticPr fontId="3"/>
  </si>
  <si>
    <t>※配達期間が未記入の場合は、ご注文日から一番近い配達期間
上記（①②③）でのお届けとさせていただきます。</t>
    <rPh sb="1" eb="3">
      <t>ハイタツ</t>
    </rPh>
    <rPh sb="3" eb="5">
      <t>キカン</t>
    </rPh>
    <rPh sb="6" eb="9">
      <t>ミキニュウ</t>
    </rPh>
    <rPh sb="10" eb="12">
      <t>バアイ</t>
    </rPh>
    <rPh sb="15" eb="18">
      <t>チュウモンビ</t>
    </rPh>
    <rPh sb="20" eb="22">
      <t>イチバン</t>
    </rPh>
    <rPh sb="22" eb="23">
      <t>チカ</t>
    </rPh>
    <rPh sb="24" eb="26">
      <t>ハイタツ</t>
    </rPh>
    <rPh sb="26" eb="28">
      <t>キカン</t>
    </rPh>
    <rPh sb="29" eb="31">
      <t>ジョウキ</t>
    </rPh>
    <rPh sb="39" eb="40">
      <t>トド</t>
    </rPh>
    <phoneticPr fontId="3"/>
  </si>
  <si>
    <t>◆個人情報はギフトの受発注、お問い合わせにのみ使用致します。</t>
    <phoneticPr fontId="3"/>
  </si>
  <si>
    <t>②配送料</t>
    <rPh sb="1" eb="3">
      <t>ハイソウ</t>
    </rPh>
    <rPh sb="3" eb="4">
      <t>リョウ</t>
    </rPh>
    <phoneticPr fontId="3"/>
  </si>
  <si>
    <t>■配達期間欄には下記の①～③のご希望の番号をご記入下さい。</t>
    <rPh sb="1" eb="3">
      <t>ハイタツ</t>
    </rPh>
    <rPh sb="3" eb="5">
      <t>キカン</t>
    </rPh>
    <rPh sb="5" eb="6">
      <t>ラン</t>
    </rPh>
    <phoneticPr fontId="3"/>
  </si>
  <si>
    <r>
      <rPr>
        <u/>
        <sz val="10"/>
        <color theme="2" tint="-0.749992370372631"/>
        <rFont val="ＭＳ Ｐゴシック"/>
        <family val="3"/>
        <charset val="128"/>
      </rPr>
      <t>①</t>
    </r>
    <r>
      <rPr>
        <i/>
        <u/>
        <sz val="10"/>
        <color theme="2" tint="-0.749992370372631"/>
        <rFont val="ＭＳ Ｐゴシック"/>
        <family val="3"/>
        <charset val="128"/>
      </rPr>
      <t xml:space="preserve"> </t>
    </r>
    <r>
      <rPr>
        <b/>
        <i/>
        <u/>
        <sz val="10"/>
        <color theme="2" tint="-0.749992370372631"/>
        <rFont val="ＭＳ Ｐゴシック"/>
        <family val="3"/>
        <charset val="128"/>
      </rPr>
      <t>7月前半（～15日）</t>
    </r>
    <r>
      <rPr>
        <u/>
        <sz val="10"/>
        <color theme="2" tint="-0.749992370372631"/>
        <rFont val="ＭＳ Ｐゴシック"/>
        <family val="3"/>
        <charset val="128"/>
      </rPr>
      <t>お届け･･･（ご注文締日：</t>
    </r>
    <r>
      <rPr>
        <b/>
        <i/>
        <u/>
        <sz val="11"/>
        <color theme="2" tint="-0.749992370372631"/>
        <rFont val="ＭＳ Ｐゴシック"/>
        <family val="3"/>
        <charset val="128"/>
      </rPr>
      <t>7月7日</t>
    </r>
    <r>
      <rPr>
        <u/>
        <sz val="10"/>
        <color theme="2" tint="-0.749992370372631"/>
        <rFont val="ＭＳ Ｐゴシック"/>
        <family val="3"/>
        <charset val="128"/>
      </rPr>
      <t>）</t>
    </r>
    <rPh sb="4" eb="6">
      <t>ゼンハン</t>
    </rPh>
    <rPh sb="23" eb="24">
      <t>ビ</t>
    </rPh>
    <rPh sb="26" eb="27">
      <t>ツキ</t>
    </rPh>
    <phoneticPr fontId="3"/>
  </si>
  <si>
    <r>
      <rPr>
        <u/>
        <sz val="10"/>
        <color theme="2" tint="-0.749992370372631"/>
        <rFont val="ＭＳ Ｐゴシック"/>
        <family val="3"/>
        <charset val="128"/>
        <scheme val="major"/>
      </rPr>
      <t xml:space="preserve">② </t>
    </r>
    <r>
      <rPr>
        <b/>
        <i/>
        <u/>
        <sz val="10"/>
        <color theme="2" tint="-0.749992370372631"/>
        <rFont val="ＭＳ Ｐゴシック"/>
        <family val="3"/>
        <charset val="128"/>
        <scheme val="major"/>
      </rPr>
      <t>7月後半（～31日）</t>
    </r>
    <r>
      <rPr>
        <u/>
        <sz val="10"/>
        <color theme="2" tint="-0.749992370372631"/>
        <rFont val="ＭＳ Ｐゴシック"/>
        <family val="3"/>
        <charset val="128"/>
        <scheme val="major"/>
      </rPr>
      <t>お届け･･･（ご注文締日：</t>
    </r>
    <r>
      <rPr>
        <b/>
        <i/>
        <u/>
        <sz val="11"/>
        <color theme="2" tint="-0.749992370372631"/>
        <rFont val="ＭＳ Ｐゴシック"/>
        <family val="3"/>
        <charset val="128"/>
        <scheme val="major"/>
      </rPr>
      <t>7月22日</t>
    </r>
    <r>
      <rPr>
        <u/>
        <sz val="10"/>
        <color theme="2" tint="-0.749992370372631"/>
        <rFont val="ＭＳ Ｐゴシック"/>
        <family val="3"/>
        <charset val="128"/>
        <scheme val="major"/>
      </rPr>
      <t>）</t>
    </r>
    <rPh sb="4" eb="6">
      <t>コウハン</t>
    </rPh>
    <rPh sb="23" eb="24">
      <t>ビ</t>
    </rPh>
    <phoneticPr fontId="3"/>
  </si>
  <si>
    <t>※カタログ裏表紙をご一読の上、ご注文下さい。</t>
    <rPh sb="5" eb="8">
      <t>ウラビョウシ</t>
    </rPh>
    <rPh sb="16" eb="18">
      <t>チュウモン</t>
    </rPh>
    <phoneticPr fontId="3"/>
  </si>
  <si>
    <t>北海</t>
    <rPh sb="0" eb="2">
      <t>ホッカイ</t>
    </rPh>
    <phoneticPr fontId="3"/>
  </si>
  <si>
    <t>青森</t>
    <rPh sb="0" eb="2">
      <t>アオモリ</t>
    </rPh>
    <phoneticPr fontId="3"/>
  </si>
  <si>
    <t>秋田</t>
    <rPh sb="0" eb="2">
      <t>アキタ</t>
    </rPh>
    <phoneticPr fontId="3"/>
  </si>
  <si>
    <t>岩手</t>
    <rPh sb="0" eb="2">
      <t>イワテ</t>
    </rPh>
    <phoneticPr fontId="3"/>
  </si>
  <si>
    <t>宮城</t>
    <rPh sb="0" eb="2">
      <t>ミヤギ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</si>
  <si>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</si>
  <si>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</si>
  <si>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群馬</t>
    <rPh sb="0" eb="2">
      <t>グンマ</t>
    </rPh>
    <phoneticPr fontId="3"/>
  </si>
  <si>
    <t>栃木</t>
    <rPh sb="0" eb="2">
      <t>トチギ</t>
    </rPh>
    <phoneticPr fontId="3"/>
  </si>
  <si>
    <t>山梨</t>
    <rPh sb="0" eb="2">
      <t>ヤマナシ</t>
    </rPh>
    <phoneticPr fontId="3"/>
  </si>
  <si>
    <t>茨城</t>
    <rPh sb="0" eb="2">
      <t>イバラキ</t>
    </rPh>
    <phoneticPr fontId="3"/>
  </si>
  <si>
    <t>千葉</t>
    <rPh sb="0" eb="2">
      <t>チバ</t>
    </rPh>
    <phoneticPr fontId="3"/>
  </si>
  <si>
    <t>埼玉</t>
    <rPh sb="0" eb="2">
      <t>サイタマ</t>
    </rPh>
    <phoneticPr fontId="3"/>
  </si>
  <si>
    <t>東京</t>
    <rPh sb="0" eb="2">
      <t>トウキョウ</t>
    </rPh>
    <phoneticPr fontId="3"/>
  </si>
  <si>
    <t>神奈川</t>
    <rPh sb="0" eb="3">
      <t>カナガワ</t>
    </rPh>
    <phoneticPr fontId="3"/>
  </si>
  <si>
    <t>新潟</t>
    <rPh sb="0" eb="2">
      <t>ニイガタ</t>
    </rPh>
    <phoneticPr fontId="3"/>
  </si>
  <si>
    <t>長野</t>
    <rPh sb="0" eb="2">
      <t>ナガノ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</si>
  <si>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</si>
  <si>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</si>
  <si>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三重</t>
    <rPh sb="0" eb="2">
      <t>ミエ</t>
    </rPh>
    <phoneticPr fontId="3"/>
  </si>
  <si>
    <t>岐阜</t>
    <rPh sb="0" eb="2">
      <t>ギフ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</si>
  <si>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</si>
  <si>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</si>
  <si>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</si>
  <si>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愛媛</t>
    <rPh sb="0" eb="2">
      <t>エヒメ</t>
    </rPh>
    <phoneticPr fontId="3"/>
  </si>
  <si>
    <t>香川</t>
    <rPh sb="0" eb="2">
      <t>カガワ</t>
    </rPh>
    <phoneticPr fontId="3"/>
  </si>
  <si>
    <t>高知</t>
    <rPh sb="0" eb="2">
      <t>コウチ</t>
    </rPh>
    <phoneticPr fontId="3"/>
  </si>
  <si>
    <t>徳島</t>
    <rPh sb="0" eb="2">
      <t>トクシマ</t>
    </rPh>
    <phoneticPr fontId="3"/>
  </si>
  <si>
    <t>大阪</t>
    <rPh sb="0" eb="2">
      <t>オオサカ</t>
    </rPh>
    <phoneticPr fontId="3"/>
  </si>
  <si>
    <t>京都</t>
    <rPh sb="0" eb="2">
      <t>キョウト</t>
    </rPh>
    <phoneticPr fontId="3"/>
  </si>
  <si>
    <t>奈良</t>
    <rPh sb="0" eb="2">
      <t>ナラ</t>
    </rPh>
    <phoneticPr fontId="3"/>
  </si>
  <si>
    <t>滋賀</t>
    <rPh sb="0" eb="2">
      <t>シガ</t>
    </rPh>
    <phoneticPr fontId="3"/>
  </si>
  <si>
    <t>兵庫</t>
    <rPh sb="0" eb="2">
      <t>ヒョウゴ</t>
    </rPh>
    <phoneticPr fontId="3"/>
  </si>
  <si>
    <t>和歌山</t>
    <rPh sb="0" eb="3">
      <t>ワカヤマ</t>
    </rPh>
    <phoneticPr fontId="3"/>
  </si>
  <si>
    <t>山口</t>
    <rPh sb="0" eb="2">
      <t>ヤマグチ</t>
    </rPh>
    <phoneticPr fontId="3"/>
  </si>
  <si>
    <t>広島</t>
    <rPh sb="0" eb="2">
      <t>ヒロシマ</t>
    </rPh>
    <phoneticPr fontId="3"/>
  </si>
  <si>
    <t>岡山</t>
    <rPh sb="0" eb="2">
      <t>オカヤマ</t>
    </rPh>
    <phoneticPr fontId="3"/>
  </si>
  <si>
    <t>島根</t>
    <rPh sb="0" eb="2">
      <t>シマネ</t>
    </rPh>
    <phoneticPr fontId="3"/>
  </si>
  <si>
    <t>鳥取</t>
    <rPh sb="0" eb="2">
      <t>トットリ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</si>
  <si>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</si>
  <si>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</si>
  <si>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</si>
  <si>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</si>
  <si>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</si>
  <si>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</si>
  <si>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</si>
  <si>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</si>
  <si>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阿蘇あか牛ハンバーグ</t>
    <rPh sb="0" eb="2">
      <t>アソ</t>
    </rPh>
    <rPh sb="4" eb="5">
      <t>ウシ</t>
    </rPh>
    <phoneticPr fontId="1"/>
  </si>
  <si>
    <t>阿蘇あか牛ハム・ソーセージセット</t>
    <rPh sb="0" eb="2">
      <t>アソ</t>
    </rPh>
    <rPh sb="4" eb="5">
      <t>ウシ</t>
    </rPh>
    <phoneticPr fontId="1"/>
  </si>
  <si>
    <t>040-003</t>
  </si>
  <si>
    <t>GS×ひばりコラボセット</t>
  </si>
  <si>
    <t>阿蘇あか牛ハンバーグ＆ハム・ソーセージセット</t>
    <rPh sb="0" eb="2">
      <t>アソ</t>
    </rPh>
    <rPh sb="4" eb="5">
      <t>ウシ</t>
    </rPh>
    <phoneticPr fontId="1"/>
  </si>
  <si>
    <t>阿蘇あか牛ハンバーグ＆サーロインステーキセット</t>
    <rPh sb="0" eb="2">
      <t>アソ</t>
    </rPh>
    <rPh sb="4" eb="5">
      <t>ウシ</t>
    </rPh>
    <phoneticPr fontId="1"/>
  </si>
  <si>
    <t>阿蘇あか牛サーロインステーキ</t>
    <rPh sb="0" eb="2">
      <t>アソ</t>
    </rPh>
    <rPh sb="4" eb="5">
      <t>ウシ</t>
    </rPh>
    <phoneticPr fontId="1"/>
  </si>
  <si>
    <t>阿蘇あか牛肩ロース焼肉</t>
    <rPh sb="0" eb="2">
      <t>アソ</t>
    </rPh>
    <rPh sb="4" eb="5">
      <t>ウシ</t>
    </rPh>
    <rPh sb="5" eb="6">
      <t>カタ</t>
    </rPh>
    <rPh sb="9" eb="11">
      <t>ヤキニク</t>
    </rPh>
    <phoneticPr fontId="1"/>
  </si>
  <si>
    <t>阿蘇あか牛肩ロースすき焼き</t>
    <rPh sb="0" eb="2">
      <t>アソ</t>
    </rPh>
    <rPh sb="4" eb="5">
      <t>ウシ</t>
    </rPh>
    <rPh sb="5" eb="6">
      <t>カタ</t>
    </rPh>
    <rPh sb="11" eb="12">
      <t>ヤ</t>
    </rPh>
    <phoneticPr fontId="1"/>
  </si>
  <si>
    <t>阿蘇あか牛ロース冷しゃぶ</t>
    <rPh sb="0" eb="2">
      <t>アソ</t>
    </rPh>
    <rPh sb="4" eb="5">
      <t>ウシ</t>
    </rPh>
    <rPh sb="8" eb="9">
      <t>レイ</t>
    </rPh>
    <phoneticPr fontId="1"/>
  </si>
  <si>
    <t>2021年産阿蘇ほたる米（コシヒカリ）玄米</t>
    <rPh sb="4" eb="5">
      <t>ネン</t>
    </rPh>
    <rPh sb="5" eb="6">
      <t>サン</t>
    </rPh>
    <rPh sb="6" eb="8">
      <t>アソ</t>
    </rPh>
    <rPh sb="11" eb="12">
      <t>コメ</t>
    </rPh>
    <rPh sb="19" eb="21">
      <t>ゲンマイ</t>
    </rPh>
    <phoneticPr fontId="1"/>
  </si>
  <si>
    <t>2021年産阿蘇ほたる米（コシヒカリ）白米</t>
    <rPh sb="4" eb="5">
      <t>ネン</t>
    </rPh>
    <rPh sb="5" eb="6">
      <t>サン</t>
    </rPh>
    <rPh sb="6" eb="8">
      <t>アソ</t>
    </rPh>
    <rPh sb="11" eb="12">
      <t>コメ</t>
    </rPh>
    <rPh sb="19" eb="21">
      <t>ハクマイ</t>
    </rPh>
    <phoneticPr fontId="1"/>
  </si>
  <si>
    <t>056-001</t>
  </si>
  <si>
    <t>手造りハム・ソーセージ詰め合わせA</t>
  </si>
  <si>
    <t>056-002</t>
  </si>
  <si>
    <t>手造りハム・ソーセージ詰め合わせＢ</t>
  </si>
  <si>
    <t>040-001</t>
  </si>
  <si>
    <t>ひばり工房ハムセット</t>
  </si>
  <si>
    <t>058-002</t>
  </si>
  <si>
    <t>小泉農園のミディトマト</t>
  </si>
  <si>
    <t>065-001</t>
  </si>
  <si>
    <t>阿蘇の高原で育った甘いスイートコーン</t>
  </si>
  <si>
    <t>065-002</t>
  </si>
  <si>
    <t>032-001</t>
  </si>
  <si>
    <t>阿蘇草原再生シール　野菜セット</t>
  </si>
  <si>
    <t>044-001</t>
  </si>
  <si>
    <t>阿蘇ものがたりセットA</t>
  </si>
  <si>
    <t>044-002</t>
  </si>
  <si>
    <t>阿蘇ものがたりセットB</t>
  </si>
  <si>
    <t>048-001</t>
  </si>
  <si>
    <t>阿蘇俵山カレー食べ比べセット</t>
  </si>
  <si>
    <t>046-005</t>
  </si>
  <si>
    <t>酵素シロップ阿蘇まるごと搾りと阿蘇炭酸水のセット（小国杉の特製栓抜き付き）</t>
  </si>
  <si>
    <t>038-001</t>
  </si>
  <si>
    <t>特選あか牛　火の山丼</t>
  </si>
  <si>
    <t>067-004</t>
  </si>
  <si>
    <t>手づくり馬ロッケ10個セット</t>
  </si>
  <si>
    <t>067-001</t>
  </si>
  <si>
    <t>新鮮馬刺し赤身</t>
  </si>
  <si>
    <t>067-002</t>
  </si>
  <si>
    <t>新鮮馬刺し霜降り</t>
  </si>
  <si>
    <t>067-003</t>
  </si>
  <si>
    <t>新鮮馬刺しセット（赤身・霜降り）</t>
  </si>
  <si>
    <t>036-001</t>
  </si>
  <si>
    <t>阿蘇小国豚ドライカレー、メンチカツセット</t>
  </si>
  <si>
    <t>036-005</t>
  </si>
  <si>
    <t>阿蘇小国豚満足セット</t>
  </si>
  <si>
    <t>036-006</t>
  </si>
  <si>
    <t>あか牛と阿蘇小国豚のハンバーグ食べ比べセット</t>
  </si>
  <si>
    <t>007-011</t>
  </si>
  <si>
    <t>南阿蘇からの贈り物①</t>
  </si>
  <si>
    <t>007-012</t>
  </si>
  <si>
    <t>南阿蘇からの贈り物②</t>
  </si>
  <si>
    <t>007-013</t>
  </si>
  <si>
    <t>南阿蘇からの贈り物③</t>
  </si>
  <si>
    <t>011-001</t>
  </si>
  <si>
    <t>神楽そば</t>
  </si>
  <si>
    <t>051-001</t>
  </si>
  <si>
    <t>粗挽きそばセット</t>
  </si>
  <si>
    <t>043-001</t>
  </si>
  <si>
    <t>阿蘇高森こでっちの玉手箱</t>
  </si>
  <si>
    <t>046-001</t>
  </si>
  <si>
    <t>七福セット「くまモン版」</t>
  </si>
  <si>
    <t>046-002</t>
  </si>
  <si>
    <t>七福堪能セット</t>
  </si>
  <si>
    <t>043-002</t>
  </si>
  <si>
    <t>阿蘇の美味萬彩（阿蘇百年蔵セット）</t>
  </si>
  <si>
    <t>おかずみそ　３点セット</t>
    <rPh sb="7" eb="8">
      <t>テン</t>
    </rPh>
    <phoneticPr fontId="1"/>
  </si>
  <si>
    <t>フリーズドライみそ汁15食詰め合わせ</t>
    <rPh sb="9" eb="10">
      <t>シル</t>
    </rPh>
    <rPh sb="12" eb="13">
      <t>ショク</t>
    </rPh>
    <rPh sb="13" eb="14">
      <t>ツ</t>
    </rPh>
    <rPh sb="15" eb="16">
      <t>ア</t>
    </rPh>
    <phoneticPr fontId="1"/>
  </si>
  <si>
    <t>フリーズドライみそ汁3種詰め合わせ</t>
    <rPh sb="9" eb="10">
      <t>シル</t>
    </rPh>
    <rPh sb="11" eb="12">
      <t>シュ</t>
    </rPh>
    <rPh sb="12" eb="13">
      <t>ツ</t>
    </rPh>
    <rPh sb="14" eb="15">
      <t>ア</t>
    </rPh>
    <phoneticPr fontId="1"/>
  </si>
  <si>
    <t>069-003</t>
  </si>
  <si>
    <t>魔法のきざみ大根よくばり4コセット</t>
  </si>
  <si>
    <t>047-002</t>
  </si>
  <si>
    <t>よもぎせっけんセット</t>
  </si>
  <si>
    <t>047-001</t>
  </si>
  <si>
    <t>よもぎせっけん・男のシャンプーギフトセット</t>
  </si>
  <si>
    <t>030-002</t>
  </si>
  <si>
    <t>阿蘇小国ジャージーヨーグルトセット　YS-2</t>
  </si>
  <si>
    <t>030-001</t>
  </si>
  <si>
    <t>阿蘇小国ジャージーアイスクリームセット　IS-2</t>
  </si>
  <si>
    <t>033-001</t>
  </si>
  <si>
    <t>阿蘇天然アイス8個セット</t>
  </si>
  <si>
    <t>042-001</t>
  </si>
  <si>
    <t>人気プリン3種6個セット</t>
  </si>
  <si>
    <t>042-002</t>
  </si>
  <si>
    <t>人気プリン3種9個セット</t>
  </si>
  <si>
    <t>042-003</t>
  </si>
  <si>
    <t>南阿蘇のこだわりプリン　6個セット</t>
  </si>
  <si>
    <t>042-004</t>
  </si>
  <si>
    <t>南阿蘇のこだわりプリン　9個セット</t>
  </si>
  <si>
    <t>033-003</t>
  </si>
  <si>
    <t>ベリーベリーアイスのお花畑</t>
  </si>
  <si>
    <t>4種のジャムセット</t>
  </si>
  <si>
    <t>999-001</t>
  </si>
  <si>
    <t>999-002</t>
  </si>
  <si>
    <t>999-003</t>
  </si>
  <si>
    <t>999-004</t>
  </si>
  <si>
    <t>999-005</t>
  </si>
  <si>
    <t>999-006</t>
  </si>
  <si>
    <t>999-007</t>
  </si>
  <si>
    <t>999-008</t>
  </si>
  <si>
    <t>049-002</t>
  </si>
  <si>
    <t>049-003</t>
  </si>
  <si>
    <t>049-004</t>
  </si>
  <si>
    <t>999-100</t>
  </si>
  <si>
    <t>999-101</t>
  </si>
  <si>
    <t>028-002</t>
  </si>
  <si>
    <t>053-005</t>
  </si>
  <si>
    <t>037-001</t>
  </si>
  <si>
    <t>035-003</t>
  </si>
  <si>
    <t>035-001</t>
  </si>
  <si>
    <t>037-002</t>
  </si>
  <si>
    <t>阿蘇の大豆で作った豆腐ハンバーグと納豆のセット</t>
    <rPh sb="0" eb="2">
      <t>アソ</t>
    </rPh>
    <rPh sb="3" eb="5">
      <t>ダイズ</t>
    </rPh>
    <rPh sb="6" eb="7">
      <t>ツク</t>
    </rPh>
    <rPh sb="9" eb="11">
      <t>トウフ</t>
    </rPh>
    <rPh sb="17" eb="19">
      <t>ナットウ</t>
    </rPh>
    <phoneticPr fontId="1"/>
  </si>
  <si>
    <t>阿蘇ミルク牧場乳製品ミートセット</t>
    <rPh sb="0" eb="2">
      <t>アソ</t>
    </rPh>
    <rPh sb="5" eb="7">
      <t>ボクジョウ</t>
    </rPh>
    <rPh sb="7" eb="10">
      <t>ニュウセイヒン</t>
    </rPh>
    <phoneticPr fontId="1"/>
  </si>
  <si>
    <t>阿蘇の湧水で煎れたコーヒー抽出液</t>
    <rPh sb="0" eb="2">
      <t>アソ</t>
    </rPh>
    <rPh sb="3" eb="5">
      <t>ユウスイ</t>
    </rPh>
    <rPh sb="6" eb="7">
      <t>イ</t>
    </rPh>
    <rPh sb="13" eb="16">
      <t>チュウシュツエキ</t>
    </rPh>
    <phoneticPr fontId="1"/>
  </si>
  <si>
    <t>ASO MILKのむヨーグルトセット（10本セット）</t>
    <rPh sb="21" eb="22">
      <t>ホン</t>
    </rPh>
    <phoneticPr fontId="1"/>
  </si>
  <si>
    <t>ASO MILKアイスバラエティセット</t>
  </si>
  <si>
    <t>おぐにドレッシング3点セット</t>
    <rPh sb="10" eb="11">
      <t>テン</t>
    </rPh>
    <phoneticPr fontId="1"/>
  </si>
  <si>
    <t>041-003</t>
    <phoneticPr fontId="3"/>
  </si>
  <si>
    <t>夏</t>
    <rPh sb="0" eb="1">
      <t>ナツ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</si>
  <si>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</si>
  <si>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</si>
  <si>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</si>
  <si>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GSC記入欄</t>
    <rPh sb="3" eb="5">
      <t>キニュウ</t>
    </rPh>
    <rPh sb="5" eb="6">
      <t>ラン</t>
    </rPh>
    <phoneticPr fontId="3"/>
  </si>
  <si>
    <t>ご注文受付日</t>
    <rPh sb="1" eb="3">
      <t>チュウモン</t>
    </rPh>
    <rPh sb="3" eb="6">
      <t>ウケツケビ</t>
    </rPh>
    <phoneticPr fontId="3"/>
  </si>
  <si>
    <t>数</t>
    <rPh sb="0" eb="1">
      <t>カズ</t>
    </rPh>
    <phoneticPr fontId="3"/>
  </si>
  <si>
    <t>額</t>
    <rPh sb="0" eb="1">
      <t>ガク</t>
    </rPh>
    <phoneticPr fontId="3"/>
  </si>
  <si>
    <t>総額</t>
    <rPh sb="0" eb="2">
      <t>ソウガク</t>
    </rPh>
    <phoneticPr fontId="3"/>
  </si>
  <si>
    <t>送料</t>
    <rPh sb="0" eb="2">
      <t>ソウリョウ</t>
    </rPh>
    <phoneticPr fontId="3"/>
  </si>
  <si>
    <r>
      <rPr>
        <u/>
        <sz val="10"/>
        <color theme="2" tint="-0.749992370372631"/>
        <rFont val="ＭＳ Ｐゴシック"/>
        <family val="3"/>
        <charset val="128"/>
        <scheme val="major"/>
      </rPr>
      <t xml:space="preserve">③ </t>
    </r>
    <r>
      <rPr>
        <b/>
        <i/>
        <u/>
        <sz val="10"/>
        <color theme="2" tint="-0.749992370372631"/>
        <rFont val="ＭＳ Ｐゴシック"/>
        <family val="3"/>
        <charset val="128"/>
        <scheme val="major"/>
      </rPr>
      <t>8月前半（～15日）</t>
    </r>
    <r>
      <rPr>
        <u/>
        <sz val="10"/>
        <color theme="2" tint="-0.749992370372631"/>
        <rFont val="ＭＳ Ｐゴシック"/>
        <family val="3"/>
        <charset val="128"/>
        <scheme val="major"/>
      </rPr>
      <t>お届け･･･（ご注文締日：</t>
    </r>
    <r>
      <rPr>
        <b/>
        <i/>
        <u/>
        <sz val="10"/>
        <color theme="2" tint="-0.749992370372631"/>
        <rFont val="ＭＳ Ｐゴシック"/>
        <family val="3"/>
        <charset val="128"/>
        <scheme val="major"/>
      </rPr>
      <t>8</t>
    </r>
    <r>
      <rPr>
        <b/>
        <i/>
        <u/>
        <sz val="11"/>
        <color theme="2" tint="-0.749992370372631"/>
        <rFont val="ＭＳ Ｐゴシック"/>
        <family val="3"/>
        <charset val="128"/>
        <scheme val="major"/>
      </rPr>
      <t>月5日）</t>
    </r>
    <rPh sb="4" eb="6">
      <t>ゼンハン</t>
    </rPh>
    <rPh sb="23" eb="24">
      <t>ビ</t>
    </rPh>
    <phoneticPr fontId="3"/>
  </si>
  <si>
    <t>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</si>
</sst>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9" tint="-0.49998474074526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color theme="0"/>
      <name val="HG丸ｺﾞｼｯｸM-PRO"/>
      <family val="3"/>
      <charset val="128"/>
    </font>
    <font>
      <b/>
      <sz val="26"/>
      <color theme="0"/>
      <name val="Meiryo UI"/>
      <family val="3"/>
      <charset val="128"/>
    </font>
    <font>
      <i/>
      <sz val="24"/>
      <name val="メイリオ"/>
      <family val="3"/>
      <charset val="128"/>
    </font>
    <font>
      <b/>
      <sz val="10"/>
      <color theme="4" tint="-0.499984740745262"/>
      <name val="HG丸ｺﾞｼｯｸM-PRO"/>
      <family val="3"/>
      <charset val="128"/>
    </font>
    <font>
      <sz val="11"/>
      <color theme="9" tint="-0.499984740745262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4" tint="-0.499984740745262"/>
      <name val="ＭＳ Ｐゴシック"/>
      <family val="3"/>
      <charset val="128"/>
    </font>
    <font>
      <b/>
      <sz val="9"/>
      <color theme="0"/>
      <name val="HG丸ｺﾞｼｯｸM-PRO"/>
      <family val="3"/>
      <charset val="128"/>
    </font>
    <font>
      <sz val="10"/>
      <color theme="4" tint="-0.499984740745262"/>
      <name val="ＭＳ Ｐゴシック"/>
      <family val="3"/>
      <charset val="128"/>
    </font>
    <font>
      <sz val="9"/>
      <color theme="4" tint="-0.499984740745262"/>
      <name val="HG丸ｺﾞｼｯｸM-PRO"/>
      <family val="3"/>
      <charset val="128"/>
    </font>
    <font>
      <b/>
      <sz val="12"/>
      <color theme="4" tint="-0.499984740745262"/>
      <name val="ＭＳ Ｐゴシック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u/>
      <sz val="11"/>
      <color theme="4" tint="-0.499984740745262"/>
      <name val="HG丸ｺﾞｼｯｸM-PRO"/>
      <family val="3"/>
      <charset val="128"/>
    </font>
    <font>
      <b/>
      <sz val="10"/>
      <color theme="4" tint="-0.499984740745262"/>
      <name val="ＭＳ Ｐゴシック"/>
      <family val="3"/>
      <charset val="128"/>
    </font>
    <font>
      <sz val="12"/>
      <color theme="4" tint="-0.499984740745262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color theme="4" tint="-0.499984740745262"/>
      <name val="ＭＳ Ｐゴシック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2" tint="-0.749992370372631"/>
      <name val="HG丸ｺﾞｼｯｸM-PRO"/>
      <family val="3"/>
      <charset val="128"/>
    </font>
    <font>
      <b/>
      <sz val="10"/>
      <color theme="2" tint="-0.749992370372631"/>
      <name val="HG丸ｺﾞｼｯｸM-PRO"/>
      <family val="3"/>
      <charset val="128"/>
    </font>
    <font>
      <sz val="11"/>
      <color theme="2" tint="-0.749992370372631"/>
      <name val="ＭＳ Ｐゴシック"/>
      <family val="3"/>
      <charset val="128"/>
    </font>
    <font>
      <sz val="11"/>
      <color theme="2" tint="-0.749992370372631"/>
      <name val="HG丸ｺﾞｼｯｸM-PRO"/>
      <family val="3"/>
      <charset val="128"/>
    </font>
    <font>
      <b/>
      <sz val="14"/>
      <color theme="2" tint="-0.749992370372631"/>
      <name val="HG丸ｺﾞｼｯｸM-PRO"/>
      <family val="3"/>
      <charset val="128"/>
    </font>
    <font>
      <b/>
      <sz val="16"/>
      <color theme="2" tint="-0.749992370372631"/>
      <name val="HGP創英角ｺﾞｼｯｸUB"/>
      <family val="3"/>
      <charset val="128"/>
    </font>
    <font>
      <b/>
      <u/>
      <sz val="14"/>
      <color theme="2" tint="-0.749992370372631"/>
      <name val="HG丸ｺﾞｼｯｸM-PRO"/>
      <family val="3"/>
      <charset val="128"/>
    </font>
    <font>
      <b/>
      <u/>
      <sz val="11"/>
      <color theme="2" tint="-0.749992370372631"/>
      <name val="HG丸ｺﾞｼｯｸM-PRO"/>
      <family val="3"/>
      <charset val="128"/>
    </font>
    <font>
      <b/>
      <sz val="7.5"/>
      <color theme="2" tint="-0.749992370372631"/>
      <name val="HG丸ｺﾞｼｯｸM-PRO"/>
      <family val="3"/>
      <charset val="128"/>
    </font>
    <font>
      <b/>
      <sz val="8"/>
      <color theme="2" tint="-0.749992370372631"/>
      <name val="ＭＳ Ｐゴシック"/>
      <family val="3"/>
      <charset val="128"/>
    </font>
    <font>
      <b/>
      <sz val="9"/>
      <color theme="2" tint="-0.749992370372631"/>
      <name val="ＭＳ Ｐゴシック"/>
      <family val="3"/>
      <charset val="128"/>
    </font>
    <font>
      <b/>
      <sz val="8"/>
      <color theme="2" tint="-0.749992370372631"/>
      <name val="HG丸ｺﾞｼｯｸM-PRO"/>
      <family val="3"/>
      <charset val="128"/>
    </font>
    <font>
      <b/>
      <sz val="9"/>
      <color theme="2" tint="-0.749992370372631"/>
      <name val="HG丸ｺﾞｼｯｸM-PRO"/>
      <family val="3"/>
      <charset val="128"/>
    </font>
    <font>
      <sz val="10"/>
      <color theme="2" tint="-0.749992370372631"/>
      <name val="ＭＳ Ｐゴシック"/>
      <family val="3"/>
      <charset val="128"/>
    </font>
    <font>
      <b/>
      <sz val="10"/>
      <color theme="2" tint="-0.749992370372631"/>
      <name val="ＭＳ Ｐゴシック"/>
      <family val="3"/>
      <charset val="128"/>
    </font>
    <font>
      <b/>
      <u/>
      <sz val="9"/>
      <color theme="2" tint="-0.749992370372631"/>
      <name val="HG丸ｺﾞｼｯｸM-PRO"/>
      <family val="3"/>
      <charset val="128"/>
    </font>
    <font>
      <b/>
      <sz val="12"/>
      <color theme="2" tint="-0.749992370372631"/>
      <name val="ＭＳ Ｐゴシック"/>
      <family val="3"/>
      <charset val="128"/>
    </font>
    <font>
      <sz val="6"/>
      <color theme="2" tint="-0.749992370372631"/>
      <name val="HG丸ｺﾞｼｯｸM-PRO"/>
      <family val="3"/>
      <charset val="128"/>
    </font>
    <font>
      <sz val="8"/>
      <color theme="2" tint="-0.749992370372631"/>
      <name val="HG丸ｺﾞｼｯｸM-PRO"/>
      <family val="3"/>
      <charset val="128"/>
    </font>
    <font>
      <sz val="9"/>
      <color theme="2" tint="-0.749992370372631"/>
      <name val="HG丸ｺﾞｼｯｸM-PRO"/>
      <family val="3"/>
      <charset val="128"/>
    </font>
    <font>
      <b/>
      <sz val="12"/>
      <color theme="2" tint="-0.749992370372631"/>
      <name val="HG丸ｺﾞｼｯｸM-PRO"/>
      <family val="3"/>
      <charset val="128"/>
    </font>
    <font>
      <sz val="7"/>
      <color theme="2" tint="-0.749992370372631"/>
      <name val="HG丸ｺﾞｼｯｸM-PRO"/>
      <family val="3"/>
      <charset val="128"/>
    </font>
    <font>
      <sz val="18"/>
      <color theme="2" tint="-0.749992370372631"/>
      <name val="HG丸ｺﾞｼｯｸM-PRO"/>
      <family val="3"/>
      <charset val="128"/>
    </font>
    <font>
      <sz val="8"/>
      <color theme="2" tint="-0.749992370372631"/>
      <name val="ＭＳ Ｐゴシック"/>
      <family val="3"/>
      <charset val="128"/>
    </font>
    <font>
      <b/>
      <u/>
      <sz val="10"/>
      <color theme="2" tint="-0.749992370372631"/>
      <name val="ＭＳ Ｐゴシック"/>
      <family val="3"/>
      <charset val="128"/>
    </font>
    <font>
      <u/>
      <sz val="10"/>
      <color theme="2" tint="-0.749992370372631"/>
      <name val="ＭＳ Ｐゴシック"/>
      <family val="3"/>
      <charset val="128"/>
    </font>
    <font>
      <i/>
      <u/>
      <sz val="10"/>
      <color theme="2" tint="-0.749992370372631"/>
      <name val="ＭＳ Ｐゴシック"/>
      <family val="3"/>
      <charset val="128"/>
    </font>
    <font>
      <b/>
      <i/>
      <u/>
      <sz val="10"/>
      <color theme="2" tint="-0.749992370372631"/>
      <name val="ＭＳ Ｐゴシック"/>
      <family val="3"/>
      <charset val="128"/>
    </font>
    <font>
      <b/>
      <i/>
      <u/>
      <sz val="11"/>
      <color theme="2" tint="-0.749992370372631"/>
      <name val="ＭＳ Ｐゴシック"/>
      <family val="3"/>
      <charset val="128"/>
    </font>
    <font>
      <b/>
      <u/>
      <sz val="10"/>
      <color theme="2" tint="-0.749992370372631"/>
      <name val="ＭＳ Ｐゴシック"/>
      <family val="3"/>
      <charset val="128"/>
      <scheme val="major"/>
    </font>
    <font>
      <u/>
      <sz val="10"/>
      <color theme="2" tint="-0.749992370372631"/>
      <name val="ＭＳ Ｐゴシック"/>
      <family val="3"/>
      <charset val="128"/>
      <scheme val="major"/>
    </font>
    <font>
      <b/>
      <i/>
      <u/>
      <sz val="10"/>
      <color theme="2" tint="-0.749992370372631"/>
      <name val="ＭＳ Ｐゴシック"/>
      <family val="3"/>
      <charset val="128"/>
      <scheme val="major"/>
    </font>
    <font>
      <b/>
      <i/>
      <u/>
      <sz val="11"/>
      <color theme="2" tint="-0.749992370372631"/>
      <name val="ＭＳ Ｐゴシック"/>
      <family val="3"/>
      <charset val="128"/>
      <scheme val="major"/>
    </font>
    <font>
      <sz val="10"/>
      <color theme="2" tint="-0.749992370372631"/>
      <name val="ＭＳ Ｐゴシック"/>
      <family val="3"/>
      <charset val="128"/>
      <scheme val="minor"/>
    </font>
    <font>
      <sz val="10"/>
      <color theme="2" tint="-0.89999084444715716"/>
      <name val="メイリオ"/>
      <family val="3"/>
      <charset val="128"/>
    </font>
    <font>
      <b/>
      <sz val="14"/>
      <color theme="2" tint="-0.749992370372631"/>
      <name val="ＭＳ Ｐゴシック"/>
      <family val="3"/>
      <charset val="128"/>
    </font>
    <font>
      <b/>
      <sz val="10"/>
      <color theme="1"/>
      <name val="メイリオ"/>
      <family val="3"/>
      <charset val="128"/>
    </font>
    <font>
      <sz val="16"/>
      <color theme="2" tint="-0.749992370372631"/>
      <name val="HG丸ｺﾞｼｯｸM-PRO"/>
      <family val="3"/>
      <charset val="128"/>
    </font>
    <font>
      <b/>
      <sz val="10"/>
      <name val="メイリオ"/>
      <family val="3"/>
      <charset val="128"/>
    </font>
    <font>
      <sz val="10"/>
      <color theme="2" tint="-0.74999237037263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1"/>
      </left>
      <right style="thin">
        <color theme="8"/>
      </right>
      <top style="thin">
        <color theme="1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theme="1"/>
      </top>
      <bottom style="thin">
        <color indexed="64"/>
      </bottom>
      <diagonal/>
    </border>
    <border>
      <left style="thin">
        <color theme="8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4"/>
      </right>
      <top style="thin">
        <color theme="1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1"/>
      </top>
      <bottom style="thin">
        <color indexed="64"/>
      </bottom>
      <diagonal/>
    </border>
    <border>
      <left style="thin">
        <color theme="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8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8"/>
      </right>
      <top style="thin">
        <color indexed="64"/>
      </top>
      <bottom style="thin">
        <color indexed="64"/>
      </bottom>
      <diagonal/>
    </border>
    <border>
      <left style="thin">
        <color theme="8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8"/>
      </right>
      <top style="thin">
        <color indexed="64"/>
      </top>
      <bottom style="thin">
        <color theme="1"/>
      </bottom>
      <diagonal/>
    </border>
    <border>
      <left style="thin">
        <color theme="8"/>
      </left>
      <right style="thin">
        <color theme="8"/>
      </right>
      <top style="thin">
        <color indexed="64"/>
      </top>
      <bottom style="thin">
        <color theme="1"/>
      </bottom>
      <diagonal/>
    </border>
    <border>
      <left style="thin">
        <color theme="8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4"/>
      </right>
      <top style="thin">
        <color indexed="64"/>
      </top>
      <bottom style="thin">
        <color theme="1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 style="thin">
        <color theme="1"/>
      </bottom>
      <diagonal/>
    </border>
    <border>
      <left style="thin">
        <color theme="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4"/>
      </right>
      <top style="thin">
        <color theme="1"/>
      </top>
      <bottom style="thin">
        <color theme="4"/>
      </bottom>
      <diagonal/>
    </border>
    <border>
      <left style="thin">
        <color theme="4"/>
      </left>
      <right style="thin">
        <color theme="1"/>
      </right>
      <top style="thin">
        <color theme="1"/>
      </top>
      <bottom style="thin">
        <color theme="4"/>
      </bottom>
      <diagonal/>
    </border>
    <border>
      <left style="thin">
        <color theme="4"/>
      </left>
      <right/>
      <top style="thin">
        <color theme="1"/>
      </top>
      <bottom style="thin">
        <color theme="4"/>
      </bottom>
      <diagonal/>
    </border>
    <border>
      <left style="thin">
        <color theme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1"/>
      </right>
      <top style="thin">
        <color theme="4"/>
      </top>
      <bottom style="thin">
        <color theme="4"/>
      </bottom>
      <diagonal/>
    </border>
    <border>
      <left style="thin">
        <color theme="1"/>
      </left>
      <right style="thin">
        <color theme="4"/>
      </right>
      <top style="thin">
        <color theme="4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1"/>
      </bottom>
      <diagonal/>
    </border>
    <border>
      <left style="thin">
        <color theme="4"/>
      </left>
      <right style="thin">
        <color theme="1"/>
      </right>
      <top style="thin">
        <color theme="4"/>
      </top>
      <bottom style="thin">
        <color theme="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1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1"/>
      </left>
      <right style="medium">
        <color theme="4"/>
      </right>
      <top style="thin">
        <color theme="1"/>
      </top>
      <bottom style="medium">
        <color theme="4"/>
      </bottom>
      <diagonal/>
    </border>
    <border>
      <left style="medium">
        <color theme="4"/>
      </left>
      <right/>
      <top style="thin">
        <color theme="1"/>
      </top>
      <bottom style="medium">
        <color theme="4"/>
      </bottom>
      <diagonal/>
    </border>
    <border>
      <left style="thin">
        <color theme="1"/>
      </left>
      <right style="medium">
        <color theme="4"/>
      </right>
      <top style="medium">
        <color theme="4"/>
      </top>
      <bottom style="thin">
        <color theme="1"/>
      </bottom>
      <diagonal/>
    </border>
    <border>
      <left style="medium">
        <color theme="4"/>
      </left>
      <right/>
      <top style="medium">
        <color theme="4"/>
      </top>
      <bottom style="thin">
        <color theme="1"/>
      </bottom>
      <diagonal/>
    </border>
    <border>
      <left style="thin">
        <color theme="1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5" fillId="0" borderId="0">
      <alignment vertical="center"/>
    </xf>
  </cellStyleXfs>
  <cellXfs count="318">
    <xf numFmtId="0" fontId="0" fillId="0" borderId="0" xfId="0"/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59" xfId="0" applyNumberFormat="1" applyFont="1" applyFill="1" applyBorder="1" applyAlignment="1">
      <alignment horizontal="center" vertical="center" shrinkToFit="1"/>
    </xf>
    <xf numFmtId="0" fontId="23" fillId="0" borderId="59" xfId="0" applyFont="1" applyFill="1" applyBorder="1" applyAlignment="1">
      <alignment horizontal="center" vertical="center" shrinkToFit="1"/>
    </xf>
    <xf numFmtId="38" fontId="24" fillId="4" borderId="5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23" fillId="0" borderId="61" xfId="0" applyFont="1" applyFill="1" applyBorder="1" applyAlignment="1">
      <alignment vertical="center" shrinkToFit="1"/>
    </xf>
    <xf numFmtId="0" fontId="23" fillId="0" borderId="61" xfId="0" applyFont="1" applyFill="1" applyBorder="1" applyAlignment="1">
      <alignment horizontal="left" vertical="top" shrinkToFit="1"/>
    </xf>
    <xf numFmtId="0" fontId="23" fillId="0" borderId="61" xfId="0" applyFont="1" applyFill="1" applyBorder="1" applyAlignment="1">
      <alignment horizontal="left" vertical="center" shrinkToFit="1"/>
    </xf>
    <xf numFmtId="0" fontId="23" fillId="0" borderId="61" xfId="0" applyFont="1" applyFill="1" applyBorder="1" applyAlignment="1">
      <alignment horizontal="left" vertical="center"/>
    </xf>
    <xf numFmtId="0" fontId="61" fillId="0" borderId="61" xfId="0" applyFont="1" applyFill="1" applyBorder="1" applyAlignment="1">
      <alignment horizontal="left" vertical="center"/>
    </xf>
    <xf numFmtId="0" fontId="61" fillId="0" borderId="61" xfId="0" applyFont="1" applyFill="1" applyBorder="1" applyAlignment="1">
      <alignment vertical="center" shrinkToFit="1"/>
    </xf>
    <xf numFmtId="0" fontId="26" fillId="0" borderId="61" xfId="0" applyFont="1" applyFill="1" applyBorder="1" applyAlignment="1">
      <alignment vertical="center" shrinkToFit="1"/>
    </xf>
    <xf numFmtId="0" fontId="23" fillId="0" borderId="61" xfId="0" applyFont="1" applyFill="1" applyBorder="1" applyAlignment="1">
      <alignment horizontal="left" vertical="top" wrapText="1"/>
    </xf>
    <xf numFmtId="0" fontId="61" fillId="0" borderId="61" xfId="2" applyFont="1" applyFill="1" applyBorder="1" applyAlignment="1">
      <alignment horizontal="left" vertical="center" shrinkToFit="1"/>
    </xf>
    <xf numFmtId="0" fontId="23" fillId="0" borderId="61" xfId="0" applyFont="1" applyFill="1" applyBorder="1" applyAlignment="1">
      <alignment vertical="center"/>
    </xf>
    <xf numFmtId="0" fontId="23" fillId="0" borderId="61" xfId="0" applyFont="1" applyFill="1" applyBorder="1" applyAlignment="1">
      <alignment horizontal="center" vertical="center" shrinkToFit="1"/>
    </xf>
    <xf numFmtId="0" fontId="26" fillId="0" borderId="61" xfId="2" applyFont="1" applyFill="1" applyBorder="1" applyAlignment="1">
      <alignment horizontal="left" vertical="center" shrinkToFit="1"/>
    </xf>
    <xf numFmtId="0" fontId="26" fillId="0" borderId="61" xfId="0" applyFont="1" applyFill="1" applyBorder="1" applyAlignment="1">
      <alignment horizontal="center" vertical="center" shrinkToFit="1"/>
    </xf>
    <xf numFmtId="38" fontId="63" fillId="4" borderId="61" xfId="1" applyNumberFormat="1" applyFont="1" applyFill="1" applyBorder="1" applyAlignment="1">
      <alignment vertical="center" shrinkToFit="1"/>
    </xf>
    <xf numFmtId="0" fontId="23" fillId="0" borderId="0" xfId="0" applyFont="1"/>
    <xf numFmtId="0" fontId="23" fillId="0" borderId="0" xfId="0" applyFont="1" applyAlignment="1">
      <alignment horizontal="center"/>
    </xf>
    <xf numFmtId="38" fontId="65" fillId="0" borderId="0" xfId="1" applyFont="1" applyAlignment="1"/>
    <xf numFmtId="0" fontId="27" fillId="8" borderId="29" xfId="0" applyFont="1" applyFill="1" applyBorder="1" applyAlignment="1">
      <alignment vertical="center" shrinkToFit="1"/>
    </xf>
    <xf numFmtId="0" fontId="27" fillId="8" borderId="30" xfId="0" applyFont="1" applyFill="1" applyBorder="1" applyAlignment="1">
      <alignment vertical="center" shrinkToFit="1"/>
    </xf>
    <xf numFmtId="0" fontId="30" fillId="8" borderId="35" xfId="0" applyFont="1" applyFill="1" applyBorder="1" applyAlignment="1">
      <alignment vertical="center"/>
    </xf>
    <xf numFmtId="0" fontId="30" fillId="8" borderId="0" xfId="0" applyFont="1" applyFill="1" applyBorder="1" applyAlignment="1">
      <alignment vertical="center"/>
    </xf>
    <xf numFmtId="38" fontId="31" fillId="8" borderId="31" xfId="1" applyFont="1" applyFill="1" applyBorder="1" applyAlignment="1"/>
    <xf numFmtId="0" fontId="30" fillId="8" borderId="32" xfId="0" applyFont="1" applyFill="1" applyBorder="1" applyAlignment="1">
      <alignment vertical="center"/>
    </xf>
    <xf numFmtId="0" fontId="4" fillId="6" borderId="0" xfId="0" applyFont="1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31" fillId="8" borderId="35" xfId="0" applyFont="1" applyFill="1" applyBorder="1" applyAlignment="1" applyProtection="1">
      <alignment horizontal="center" vertical="center"/>
      <protection locked="0"/>
    </xf>
    <xf numFmtId="0" fontId="31" fillId="8" borderId="0" xfId="0" applyFont="1" applyFill="1" applyBorder="1" applyAlignment="1" applyProtection="1">
      <alignment horizontal="center" vertical="center"/>
      <protection locked="0"/>
    </xf>
    <xf numFmtId="0" fontId="31" fillId="8" borderId="37" xfId="0" applyFont="1" applyFill="1" applyBorder="1" applyAlignment="1" applyProtection="1">
      <alignment horizontal="center" vertical="center"/>
      <protection locked="0"/>
    </xf>
    <xf numFmtId="0" fontId="31" fillId="8" borderId="31" xfId="0" applyFont="1" applyFill="1" applyBorder="1" applyAlignment="1" applyProtection="1">
      <alignment horizontal="center" vertical="center"/>
      <protection locked="0"/>
    </xf>
    <xf numFmtId="0" fontId="31" fillId="8" borderId="32" xfId="0" applyFont="1" applyFill="1" applyBorder="1" applyAlignment="1" applyProtection="1">
      <alignment horizontal="center" vertical="center"/>
      <protection locked="0"/>
    </xf>
    <xf numFmtId="0" fontId="31" fillId="8" borderId="33" xfId="0" applyFont="1" applyFill="1" applyBorder="1" applyAlignment="1" applyProtection="1">
      <alignment horizontal="center" vertical="center"/>
      <protection locked="0"/>
    </xf>
    <xf numFmtId="0" fontId="46" fillId="0" borderId="53" xfId="0" applyFont="1" applyBorder="1" applyAlignment="1">
      <alignment horizontal="center" vertical="center" textRotation="255"/>
    </xf>
    <xf numFmtId="0" fontId="46" fillId="0" borderId="54" xfId="0" applyFont="1" applyBorder="1" applyAlignment="1">
      <alignment horizontal="center" vertical="center" textRotation="255"/>
    </xf>
    <xf numFmtId="0" fontId="46" fillId="0" borderId="57" xfId="0" applyFont="1" applyBorder="1" applyAlignment="1">
      <alignment horizontal="center" vertical="center" textRotation="255"/>
    </xf>
    <xf numFmtId="0" fontId="46" fillId="0" borderId="58" xfId="0" applyFont="1" applyBorder="1" applyAlignment="1">
      <alignment horizontal="center" vertical="center" textRotation="255"/>
    </xf>
    <xf numFmtId="0" fontId="46" fillId="0" borderId="55" xfId="0" applyFont="1" applyBorder="1" applyAlignment="1">
      <alignment horizontal="center" vertical="center" textRotation="255"/>
    </xf>
    <xf numFmtId="0" fontId="46" fillId="0" borderId="56" xfId="0" applyFont="1" applyBorder="1" applyAlignment="1">
      <alignment horizontal="center" vertical="center" textRotation="255"/>
    </xf>
    <xf numFmtId="0" fontId="30" fillId="0" borderId="35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37" xfId="0" applyFont="1" applyBorder="1" applyAlignment="1" applyProtection="1">
      <alignment horizontal="center" vertical="center"/>
      <protection locked="0"/>
    </xf>
    <xf numFmtId="0" fontId="30" fillId="0" borderId="31" xfId="0" applyFont="1" applyBorder="1" applyAlignment="1" applyProtection="1">
      <alignment horizontal="center" vertical="center"/>
      <protection locked="0"/>
    </xf>
    <xf numFmtId="0" fontId="30" fillId="0" borderId="32" xfId="0" applyFont="1" applyBorder="1" applyAlignment="1" applyProtection="1">
      <alignment horizontal="center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45" fillId="8" borderId="28" xfId="0" applyFont="1" applyFill="1" applyBorder="1" applyAlignment="1">
      <alignment horizontal="left" vertical="center"/>
    </xf>
    <xf numFmtId="0" fontId="45" fillId="8" borderId="29" xfId="0" applyFont="1" applyFill="1" applyBorder="1" applyAlignment="1">
      <alignment horizontal="left" vertical="center"/>
    </xf>
    <xf numFmtId="0" fontId="27" fillId="8" borderId="35" xfId="0" applyFont="1" applyFill="1" applyBorder="1" applyAlignment="1">
      <alignment horizontal="center" vertical="center" shrinkToFit="1"/>
    </xf>
    <xf numFmtId="0" fontId="27" fillId="8" borderId="0" xfId="0" applyFont="1" applyFill="1" applyBorder="1" applyAlignment="1">
      <alignment horizontal="center" vertical="center" shrinkToFit="1"/>
    </xf>
    <xf numFmtId="0" fontId="27" fillId="8" borderId="37" xfId="0" applyFont="1" applyFill="1" applyBorder="1" applyAlignment="1">
      <alignment horizontal="center" vertical="center" shrinkToFit="1"/>
    </xf>
    <xf numFmtId="0" fontId="27" fillId="8" borderId="31" xfId="0" applyFont="1" applyFill="1" applyBorder="1" applyAlignment="1">
      <alignment horizontal="center" vertical="center" shrinkToFit="1"/>
    </xf>
    <xf numFmtId="0" fontId="27" fillId="8" borderId="32" xfId="0" applyFont="1" applyFill="1" applyBorder="1" applyAlignment="1">
      <alignment horizontal="center" vertical="center" shrinkToFit="1"/>
    </xf>
    <xf numFmtId="0" fontId="27" fillId="8" borderId="33" xfId="0" applyFont="1" applyFill="1" applyBorder="1" applyAlignment="1">
      <alignment horizontal="center" vertical="center" shrinkToFit="1"/>
    </xf>
    <xf numFmtId="0" fontId="64" fillId="0" borderId="35" xfId="0" applyFont="1" applyBorder="1" applyAlignment="1" applyProtection="1">
      <alignment horizontal="left" vertical="center" indent="4"/>
      <protection locked="0"/>
    </xf>
    <xf numFmtId="0" fontId="64" fillId="0" borderId="0" xfId="0" applyFont="1" applyBorder="1" applyAlignment="1" applyProtection="1">
      <alignment horizontal="left" vertical="center" indent="4"/>
      <protection locked="0"/>
    </xf>
    <xf numFmtId="0" fontId="64" fillId="0" borderId="40" xfId="0" applyFont="1" applyBorder="1" applyAlignment="1" applyProtection="1">
      <alignment horizontal="left" vertical="center" indent="4"/>
      <protection locked="0"/>
    </xf>
    <xf numFmtId="0" fontId="64" fillId="0" borderId="1" xfId="0" applyFont="1" applyBorder="1" applyAlignment="1" applyProtection="1">
      <alignment horizontal="left" vertical="center" indent="4"/>
      <protection locked="0"/>
    </xf>
    <xf numFmtId="0" fontId="45" fillId="8" borderId="28" xfId="0" applyFont="1" applyFill="1" applyBorder="1" applyAlignment="1">
      <alignment horizontal="center" vertical="top"/>
    </xf>
    <xf numFmtId="0" fontId="45" fillId="8" borderId="29" xfId="0" applyFont="1" applyFill="1" applyBorder="1" applyAlignment="1">
      <alignment horizontal="center" vertical="top"/>
    </xf>
    <xf numFmtId="0" fontId="45" fillId="8" borderId="30" xfId="0" applyFont="1" applyFill="1" applyBorder="1" applyAlignment="1">
      <alignment horizontal="center" vertical="top"/>
    </xf>
    <xf numFmtId="0" fontId="45" fillId="8" borderId="35" xfId="0" applyFont="1" applyFill="1" applyBorder="1" applyAlignment="1">
      <alignment horizontal="center" vertical="top"/>
    </xf>
    <xf numFmtId="0" fontId="45" fillId="8" borderId="0" xfId="0" applyFont="1" applyFill="1" applyBorder="1" applyAlignment="1">
      <alignment horizontal="center" vertical="top"/>
    </xf>
    <xf numFmtId="0" fontId="45" fillId="8" borderId="37" xfId="0" applyFont="1" applyFill="1" applyBorder="1" applyAlignment="1">
      <alignment horizontal="center" vertical="top"/>
    </xf>
    <xf numFmtId="0" fontId="48" fillId="8" borderId="28" xfId="0" applyFont="1" applyFill="1" applyBorder="1" applyAlignment="1">
      <alignment horizontal="center" vertical="center"/>
    </xf>
    <xf numFmtId="0" fontId="48" fillId="8" borderId="29" xfId="0" applyFont="1" applyFill="1" applyBorder="1" applyAlignment="1">
      <alignment horizontal="center" vertical="center"/>
    </xf>
    <xf numFmtId="0" fontId="48" fillId="8" borderId="30" xfId="0" applyFont="1" applyFill="1" applyBorder="1" applyAlignment="1">
      <alignment horizontal="center" vertical="center"/>
    </xf>
    <xf numFmtId="0" fontId="47" fillId="0" borderId="24" xfId="0" applyFont="1" applyBorder="1" applyAlignment="1" applyProtection="1">
      <alignment horizontal="center" vertical="center" shrinkToFit="1"/>
      <protection locked="0"/>
    </xf>
    <xf numFmtId="0" fontId="47" fillId="0" borderId="26" xfId="0" applyFont="1" applyBorder="1" applyAlignment="1" applyProtection="1">
      <alignment horizontal="center" vertical="center" shrinkToFit="1"/>
      <protection locked="0"/>
    </xf>
    <xf numFmtId="0" fontId="66" fillId="0" borderId="27" xfId="0" applyFont="1" applyBorder="1" applyAlignment="1" applyProtection="1">
      <alignment horizontal="center" vertical="center" wrapText="1" shrinkToFit="1"/>
      <protection locked="0"/>
    </xf>
    <xf numFmtId="0" fontId="66" fillId="0" borderId="24" xfId="0" applyFont="1" applyBorder="1" applyAlignment="1" applyProtection="1">
      <alignment horizontal="center" vertical="center" wrapText="1" shrinkToFit="1"/>
      <protection locked="0"/>
    </xf>
    <xf numFmtId="0" fontId="66" fillId="0" borderId="26" xfId="0" applyFont="1" applyBorder="1" applyAlignment="1" applyProtection="1">
      <alignment horizontal="center" vertical="center" wrapText="1" shrinkToFit="1"/>
      <protection locked="0"/>
    </xf>
    <xf numFmtId="0" fontId="47" fillId="0" borderId="27" xfId="0" applyFont="1" applyBorder="1" applyAlignment="1" applyProtection="1">
      <alignment horizontal="left" vertical="center" shrinkToFit="1"/>
      <protection locked="0"/>
    </xf>
    <xf numFmtId="0" fontId="47" fillId="0" borderId="24" xfId="0" applyFont="1" applyBorder="1" applyAlignment="1" applyProtection="1">
      <alignment horizontal="left" vertical="center" shrinkToFit="1"/>
      <protection locked="0"/>
    </xf>
    <xf numFmtId="0" fontId="47" fillId="0" borderId="25" xfId="0" applyFont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38" fontId="30" fillId="0" borderId="35" xfId="1" applyFont="1" applyBorder="1" applyAlignment="1">
      <alignment horizontal="center" vertical="center"/>
    </xf>
    <xf numFmtId="38" fontId="30" fillId="0" borderId="0" xfId="1" applyFont="1" applyBorder="1" applyAlignment="1">
      <alignment horizontal="center" vertical="center"/>
    </xf>
    <xf numFmtId="38" fontId="30" fillId="0" borderId="31" xfId="1" applyFont="1" applyBorder="1" applyAlignment="1">
      <alignment horizontal="center" vertical="center"/>
    </xf>
    <xf numFmtId="38" fontId="30" fillId="0" borderId="32" xfId="1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40" fillId="0" borderId="29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top"/>
    </xf>
    <xf numFmtId="0" fontId="28" fillId="0" borderId="28" xfId="0" applyFont="1" applyBorder="1" applyAlignment="1">
      <alignment horizontal="center" vertical="top"/>
    </xf>
    <xf numFmtId="0" fontId="28" fillId="0" borderId="29" xfId="0" applyFont="1" applyBorder="1" applyAlignment="1">
      <alignment horizontal="center" vertical="top"/>
    </xf>
    <xf numFmtId="0" fontId="28" fillId="0" borderId="35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8" fillId="0" borderId="30" xfId="0" applyFont="1" applyBorder="1" applyAlignment="1">
      <alignment horizontal="center" vertical="top"/>
    </xf>
    <xf numFmtId="0" fontId="28" fillId="0" borderId="37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37" xfId="0" applyFont="1" applyBorder="1" applyAlignment="1">
      <alignment horizontal="left" vertical="center"/>
    </xf>
    <xf numFmtId="0" fontId="16" fillId="3" borderId="28" xfId="0" applyFont="1" applyFill="1" applyBorder="1" applyAlignment="1">
      <alignment horizontal="center" vertical="center" textRotation="255"/>
    </xf>
    <xf numFmtId="0" fontId="16" fillId="3" borderId="30" xfId="0" applyFont="1" applyFill="1" applyBorder="1" applyAlignment="1">
      <alignment horizontal="center" vertical="center" textRotation="255"/>
    </xf>
    <xf numFmtId="0" fontId="16" fillId="3" borderId="35" xfId="0" applyFont="1" applyFill="1" applyBorder="1" applyAlignment="1">
      <alignment horizontal="center" vertical="center" textRotation="255"/>
    </xf>
    <xf numFmtId="0" fontId="16" fillId="3" borderId="37" xfId="0" applyFont="1" applyFill="1" applyBorder="1" applyAlignment="1">
      <alignment horizontal="center" vertical="center" textRotation="255"/>
    </xf>
    <xf numFmtId="0" fontId="16" fillId="3" borderId="31" xfId="0" applyFont="1" applyFill="1" applyBorder="1" applyAlignment="1">
      <alignment horizontal="center" vertical="center" textRotation="255"/>
    </xf>
    <xf numFmtId="0" fontId="16" fillId="3" borderId="33" xfId="0" applyFont="1" applyFill="1" applyBorder="1" applyAlignment="1">
      <alignment horizontal="center" vertical="center" textRotation="255"/>
    </xf>
    <xf numFmtId="0" fontId="30" fillId="0" borderId="5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7" fillId="0" borderId="21" xfId="0" applyFont="1" applyBorder="1" applyAlignment="1" applyProtection="1">
      <alignment horizontal="center" vertical="center"/>
      <protection locked="0"/>
    </xf>
    <xf numFmtId="0" fontId="27" fillId="0" borderId="24" xfId="0" applyFont="1" applyBorder="1" applyAlignment="1" applyProtection="1">
      <alignment horizontal="center" vertical="center"/>
      <protection locked="0"/>
    </xf>
    <xf numFmtId="0" fontId="44" fillId="0" borderId="21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27" fillId="0" borderId="21" xfId="0" applyFont="1" applyBorder="1" applyAlignment="1" applyProtection="1">
      <alignment horizontal="center" vertical="center" shrinkToFit="1"/>
      <protection locked="0"/>
    </xf>
    <xf numFmtId="0" fontId="27" fillId="0" borderId="22" xfId="0" applyFont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 applyProtection="1">
      <alignment horizontal="center" vertical="center" shrinkToFit="1"/>
      <protection locked="0"/>
    </xf>
    <xf numFmtId="0" fontId="27" fillId="0" borderId="25" xfId="0" applyFont="1" applyBorder="1" applyAlignment="1" applyProtection="1">
      <alignment horizontal="center" vertical="center" shrinkToFit="1"/>
      <protection locked="0"/>
    </xf>
    <xf numFmtId="0" fontId="45" fillId="0" borderId="28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8" fillId="0" borderId="28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29" xfId="0" applyFont="1" applyBorder="1" applyAlignment="1" applyProtection="1">
      <alignment horizontal="left" vertical="center"/>
      <protection locked="0"/>
    </xf>
    <xf numFmtId="0" fontId="49" fillId="0" borderId="29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36" xfId="0" applyFont="1" applyBorder="1" applyAlignment="1">
      <alignment horizontal="center"/>
    </xf>
    <xf numFmtId="0" fontId="49" fillId="0" borderId="1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5" fillId="8" borderId="35" xfId="0" applyFont="1" applyFill="1" applyBorder="1" applyAlignment="1">
      <alignment horizontal="left" vertical="center"/>
    </xf>
    <xf numFmtId="0" fontId="45" fillId="8" borderId="0" xfId="0" applyFont="1" applyFill="1" applyBorder="1" applyAlignment="1">
      <alignment horizontal="left" vertical="center"/>
    </xf>
    <xf numFmtId="38" fontId="31" fillId="8" borderId="29" xfId="1" applyFont="1" applyFill="1" applyBorder="1" applyAlignment="1">
      <alignment horizontal="center"/>
    </xf>
    <xf numFmtId="38" fontId="31" fillId="8" borderId="30" xfId="1" applyFont="1" applyFill="1" applyBorder="1" applyAlignment="1">
      <alignment horizontal="center"/>
    </xf>
    <xf numFmtId="38" fontId="31" fillId="8" borderId="0" xfId="1" applyFont="1" applyFill="1" applyBorder="1" applyAlignment="1">
      <alignment horizontal="center"/>
    </xf>
    <xf numFmtId="38" fontId="31" fillId="8" borderId="37" xfId="1" applyFont="1" applyFill="1" applyBorder="1" applyAlignment="1">
      <alignment horizontal="center"/>
    </xf>
    <xf numFmtId="38" fontId="31" fillId="8" borderId="32" xfId="1" applyFont="1" applyFill="1" applyBorder="1" applyAlignment="1">
      <alignment horizontal="center"/>
    </xf>
    <xf numFmtId="38" fontId="31" fillId="8" borderId="33" xfId="1" applyFont="1" applyFill="1" applyBorder="1" applyAlignment="1">
      <alignment horizontal="center"/>
    </xf>
    <xf numFmtId="0" fontId="46" fillId="0" borderId="42" xfId="0" applyFont="1" applyBorder="1" applyAlignment="1">
      <alignment horizontal="center" vertical="center" textRotation="255"/>
    </xf>
    <xf numFmtId="0" fontId="46" fillId="0" borderId="44" xfId="0" applyFont="1" applyBorder="1" applyAlignment="1">
      <alignment horizontal="center" vertical="center" textRotation="255"/>
    </xf>
    <xf numFmtId="0" fontId="46" fillId="0" borderId="45" xfId="0" applyFont="1" applyBorder="1" applyAlignment="1">
      <alignment horizontal="center" vertical="center" textRotation="255"/>
    </xf>
    <xf numFmtId="0" fontId="46" fillId="0" borderId="50" xfId="0" applyFont="1" applyBorder="1" applyAlignment="1">
      <alignment horizontal="center" vertical="center" textRotation="255"/>
    </xf>
    <xf numFmtId="0" fontId="46" fillId="0" borderId="51" xfId="0" applyFont="1" applyBorder="1" applyAlignment="1">
      <alignment horizontal="center" vertical="center" textRotation="255"/>
    </xf>
    <xf numFmtId="0" fontId="46" fillId="0" borderId="52" xfId="0" applyFont="1" applyBorder="1" applyAlignment="1">
      <alignment horizontal="center" vertical="center" textRotation="255"/>
    </xf>
    <xf numFmtId="0" fontId="16" fillId="3" borderId="24" xfId="0" applyFont="1" applyFill="1" applyBorder="1" applyAlignment="1">
      <alignment horizontal="center" vertical="center" textRotation="255"/>
    </xf>
    <xf numFmtId="0" fontId="46" fillId="0" borderId="47" xfId="0" applyFont="1" applyBorder="1" applyAlignment="1">
      <alignment horizontal="center" vertical="center" textRotation="255"/>
    </xf>
    <xf numFmtId="0" fontId="46" fillId="0" borderId="48" xfId="0" applyFont="1" applyBorder="1" applyAlignment="1">
      <alignment horizontal="center" vertical="center" textRotation="255"/>
    </xf>
    <xf numFmtId="0" fontId="46" fillId="0" borderId="24" xfId="0" applyFont="1" applyBorder="1" applyAlignment="1">
      <alignment horizontal="center" vertical="center" textRotation="255"/>
    </xf>
    <xf numFmtId="0" fontId="44" fillId="0" borderId="35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wrapText="1"/>
    </xf>
    <xf numFmtId="0" fontId="44" fillId="0" borderId="37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4" fillId="0" borderId="33" xfId="0" applyFont="1" applyFill="1" applyBorder="1" applyAlignment="1">
      <alignment horizontal="center" wrapText="1"/>
    </xf>
    <xf numFmtId="0" fontId="28" fillId="0" borderId="28" xfId="0" applyFont="1" applyFill="1" applyBorder="1" applyAlignment="1" applyProtection="1">
      <alignment horizontal="center" wrapText="1"/>
      <protection locked="0"/>
    </xf>
    <xf numFmtId="0" fontId="28" fillId="0" borderId="29" xfId="0" applyFont="1" applyFill="1" applyBorder="1" applyAlignment="1" applyProtection="1">
      <alignment horizontal="center" wrapText="1"/>
      <protection locked="0"/>
    </xf>
    <xf numFmtId="0" fontId="28" fillId="0" borderId="30" xfId="0" applyFont="1" applyFill="1" applyBorder="1" applyAlignment="1" applyProtection="1">
      <alignment horizontal="center" wrapText="1"/>
      <protection locked="0"/>
    </xf>
    <xf numFmtId="0" fontId="28" fillId="0" borderId="35" xfId="0" applyFont="1" applyFill="1" applyBorder="1" applyAlignment="1" applyProtection="1">
      <alignment horizontal="center" wrapText="1"/>
      <protection locked="0"/>
    </xf>
    <xf numFmtId="0" fontId="28" fillId="0" borderId="0" xfId="0" applyFont="1" applyFill="1" applyBorder="1" applyAlignment="1" applyProtection="1">
      <alignment horizontal="center" wrapText="1"/>
      <protection locked="0"/>
    </xf>
    <xf numFmtId="0" fontId="28" fillId="0" borderId="37" xfId="0" applyFont="1" applyFill="1" applyBorder="1" applyAlignment="1" applyProtection="1">
      <alignment horizontal="center" wrapText="1"/>
      <protection locked="0"/>
    </xf>
    <xf numFmtId="0" fontId="38" fillId="0" borderId="5" xfId="0" applyFont="1" applyFill="1" applyBorder="1" applyAlignment="1" applyProtection="1">
      <alignment horizontal="center" vertical="center" wrapText="1"/>
      <protection locked="0"/>
    </xf>
    <xf numFmtId="0" fontId="38" fillId="0" borderId="6" xfId="0" applyFont="1" applyFill="1" applyBorder="1" applyAlignment="1" applyProtection="1">
      <alignment horizontal="center" vertical="center" wrapText="1"/>
      <protection locked="0"/>
    </xf>
    <xf numFmtId="0" fontId="38" fillId="0" borderId="7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0" borderId="5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45" fillId="0" borderId="27" xfId="0" applyFont="1" applyBorder="1" applyAlignment="1" applyProtection="1">
      <alignment horizontal="center" vertical="center" wrapText="1" shrinkToFit="1"/>
      <protection locked="0"/>
    </xf>
    <xf numFmtId="0" fontId="45" fillId="0" borderId="24" xfId="0" applyFont="1" applyBorder="1" applyAlignment="1" applyProtection="1">
      <alignment horizontal="center" vertical="center" wrapText="1" shrinkToFit="1"/>
      <protection locked="0"/>
    </xf>
    <xf numFmtId="0" fontId="45" fillId="0" borderId="26" xfId="0" applyFont="1" applyBorder="1" applyAlignment="1" applyProtection="1">
      <alignment horizontal="center" vertical="center" wrapText="1" shrinkToFit="1"/>
      <protection locked="0"/>
    </xf>
    <xf numFmtId="0" fontId="43" fillId="0" borderId="0" xfId="0" applyFont="1" applyFill="1" applyBorder="1" applyAlignment="1">
      <alignment horizontal="center" vertical="top"/>
    </xf>
    <xf numFmtId="0" fontId="43" fillId="0" borderId="32" xfId="0" applyFont="1" applyFill="1" applyBorder="1" applyAlignment="1">
      <alignment horizontal="center" vertical="top"/>
    </xf>
    <xf numFmtId="0" fontId="46" fillId="5" borderId="28" xfId="0" applyFont="1" applyFill="1" applyBorder="1" applyAlignment="1">
      <alignment horizontal="center" vertical="center"/>
    </xf>
    <xf numFmtId="0" fontId="46" fillId="5" borderId="29" xfId="0" applyFont="1" applyFill="1" applyBorder="1" applyAlignment="1">
      <alignment horizontal="center" vertical="center"/>
    </xf>
    <xf numFmtId="0" fontId="46" fillId="5" borderId="30" xfId="0" applyFont="1" applyFill="1" applyBorder="1" applyAlignment="1">
      <alignment horizontal="center" vertical="center"/>
    </xf>
    <xf numFmtId="0" fontId="46" fillId="5" borderId="31" xfId="0" applyFont="1" applyFill="1" applyBorder="1" applyAlignment="1">
      <alignment horizontal="center" vertical="center"/>
    </xf>
    <xf numFmtId="0" fontId="46" fillId="5" borderId="32" xfId="0" applyFont="1" applyFill="1" applyBorder="1" applyAlignment="1">
      <alignment horizontal="center" vertical="center"/>
    </xf>
    <xf numFmtId="0" fontId="46" fillId="5" borderId="33" xfId="0" applyFont="1" applyFill="1" applyBorder="1" applyAlignment="1">
      <alignment horizontal="center" vertical="center"/>
    </xf>
    <xf numFmtId="0" fontId="36" fillId="0" borderId="5" xfId="0" applyFont="1" applyFill="1" applyBorder="1" applyAlignment="1" applyProtection="1">
      <alignment horizontal="center" vertical="center" wrapText="1"/>
      <protection locked="0"/>
    </xf>
    <xf numFmtId="0" fontId="36" fillId="0" borderId="6" xfId="0" applyFont="1" applyFill="1" applyBorder="1" applyAlignment="1" applyProtection="1">
      <alignment horizontal="center" vertical="center" wrapText="1"/>
      <protection locked="0"/>
    </xf>
    <xf numFmtId="0" fontId="36" fillId="0" borderId="7" xfId="0" applyFont="1" applyFill="1" applyBorder="1" applyAlignment="1" applyProtection="1">
      <alignment horizontal="center" vertical="center" wrapText="1"/>
      <protection locked="0"/>
    </xf>
    <xf numFmtId="0" fontId="36" fillId="0" borderId="11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center" vertical="center" wrapText="1"/>
      <protection locked="0"/>
    </xf>
    <xf numFmtId="0" fontId="36" fillId="0" borderId="19" xfId="0" applyFont="1" applyFill="1" applyBorder="1" applyAlignment="1" applyProtection="1">
      <alignment horizontal="center" vertical="center" wrapText="1"/>
      <protection locked="0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center" wrapText="1"/>
    </xf>
    <xf numFmtId="0" fontId="5" fillId="6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6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 textRotation="255"/>
    </xf>
    <xf numFmtId="0" fontId="12" fillId="2" borderId="21" xfId="0" applyFont="1" applyFill="1" applyBorder="1" applyAlignment="1">
      <alignment horizontal="center" vertical="center" textRotation="255"/>
    </xf>
    <xf numFmtId="0" fontId="12" fillId="2" borderId="23" xfId="0" applyFont="1" applyFill="1" applyBorder="1" applyAlignment="1">
      <alignment horizontal="center" vertical="center" textRotation="255"/>
    </xf>
    <xf numFmtId="0" fontId="12" fillId="2" borderId="24" xfId="0" applyFont="1" applyFill="1" applyBorder="1" applyAlignment="1">
      <alignment horizontal="center" vertical="center" textRotation="255"/>
    </xf>
    <xf numFmtId="0" fontId="12" fillId="2" borderId="38" xfId="0" applyFont="1" applyFill="1" applyBorder="1" applyAlignment="1">
      <alignment horizontal="center" vertical="center" textRotation="255"/>
    </xf>
    <xf numFmtId="0" fontId="12" fillId="2" borderId="39" xfId="0" applyFont="1" applyFill="1" applyBorder="1" applyAlignment="1">
      <alignment horizontal="center" vertical="center" textRotation="255"/>
    </xf>
    <xf numFmtId="0" fontId="30" fillId="0" borderId="21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 textRotation="255"/>
    </xf>
    <xf numFmtId="0" fontId="28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 applyProtection="1">
      <alignment horizontal="center" vertical="center" wrapText="1"/>
      <protection locked="0"/>
    </xf>
    <xf numFmtId="0" fontId="62" fillId="0" borderId="3" xfId="0" applyFont="1" applyFill="1" applyBorder="1" applyAlignment="1" applyProtection="1">
      <alignment horizontal="center" vertical="center" wrapText="1"/>
      <protection locked="0"/>
    </xf>
    <xf numFmtId="0" fontId="62" fillId="0" borderId="4" xfId="0" applyFont="1" applyFill="1" applyBorder="1" applyAlignment="1" applyProtection="1">
      <alignment horizontal="center" vertical="center" wrapText="1"/>
      <protection locked="0"/>
    </xf>
    <xf numFmtId="0" fontId="62" fillId="0" borderId="8" xfId="0" applyFont="1" applyFill="1" applyBorder="1" applyAlignment="1" applyProtection="1">
      <alignment horizontal="center" vertical="center" wrapText="1"/>
      <protection locked="0"/>
    </xf>
    <xf numFmtId="0" fontId="62" fillId="0" borderId="9" xfId="0" applyFont="1" applyFill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62" fillId="0" borderId="14" xfId="0" applyFont="1" applyFill="1" applyBorder="1" applyAlignment="1" applyProtection="1">
      <alignment horizontal="center" vertical="center" wrapText="1"/>
      <protection locked="0"/>
    </xf>
    <xf numFmtId="0" fontId="62" fillId="0" borderId="15" xfId="0" applyFont="1" applyFill="1" applyBorder="1" applyAlignment="1" applyProtection="1">
      <alignment horizontal="center" vertical="center" wrapText="1"/>
      <protection locked="0"/>
    </xf>
    <xf numFmtId="0" fontId="62" fillId="0" borderId="16" xfId="0" applyFont="1" applyFill="1" applyBorder="1" applyAlignment="1" applyProtection="1">
      <alignment horizontal="center" vertical="center" wrapText="1"/>
      <protection locked="0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textRotation="255"/>
    </xf>
    <xf numFmtId="0" fontId="16" fillId="3" borderId="43" xfId="0" applyFont="1" applyFill="1" applyBorder="1" applyAlignment="1">
      <alignment horizontal="center" vertical="center" textRotation="255"/>
    </xf>
    <xf numFmtId="0" fontId="16" fillId="3" borderId="45" xfId="0" applyFont="1" applyFill="1" applyBorder="1" applyAlignment="1">
      <alignment horizontal="center" vertical="center" textRotation="255"/>
    </xf>
    <xf numFmtId="0" fontId="16" fillId="3" borderId="46" xfId="0" applyFont="1" applyFill="1" applyBorder="1" applyAlignment="1">
      <alignment horizontal="center" vertical="center" textRotation="255"/>
    </xf>
    <xf numFmtId="0" fontId="16" fillId="3" borderId="47" xfId="0" applyFont="1" applyFill="1" applyBorder="1" applyAlignment="1">
      <alignment horizontal="center" vertical="center" textRotation="255"/>
    </xf>
    <xf numFmtId="0" fontId="16" fillId="3" borderId="49" xfId="0" applyFont="1" applyFill="1" applyBorder="1" applyAlignment="1">
      <alignment horizontal="center" vertical="center" textRotation="255"/>
    </xf>
    <xf numFmtId="0" fontId="30" fillId="0" borderId="4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29</xdr:row>
      <xdr:rowOff>38100</xdr:rowOff>
    </xdr:from>
    <xdr:to>
      <xdr:col>20</xdr:col>
      <xdr:colOff>69850</xdr:colOff>
      <xdr:row>31</xdr:row>
      <xdr:rowOff>38100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828800" y="3352800"/>
          <a:ext cx="584200" cy="2286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chemeClr val="accent1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29</xdr:row>
      <xdr:rowOff>38100</xdr:rowOff>
    </xdr:from>
    <xdr:to>
      <xdr:col>20</xdr:col>
      <xdr:colOff>69850</xdr:colOff>
      <xdr:row>31</xdr:row>
      <xdr:rowOff>38100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1828800" y="3352800"/>
          <a:ext cx="584200" cy="22860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chemeClr val="bg1">
              <a:lumMod val="50000"/>
            </a:schemeClr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33"/>
  <sheetViews>
    <sheetView showGridLines="0" tabSelected="1" defaultGridColor="0" view="pageBreakPreview" colorId="17" zoomScale="98" zoomScaleNormal="100" zoomScaleSheetLayoutView="98" workbookViewId="0">
      <selection activeCell="B95" sqref="B95:AG96"/>
    </sheetView>
  </sheetViews>
  <sheetFormatPr defaultRowHeight="13.5" x14ac:dyDescent="0.15"/>
  <cols>
    <col min="1" max="1" width="2.25" style="2" customWidth="1"/>
    <col min="2" max="66" width="1.5" style="2" customWidth="1"/>
    <col min="67" max="67" width="2.125" style="2" customWidth="1"/>
    <col min="68" max="90" width="1.5" style="2" customWidth="1"/>
    <col min="91" max="16384" width="9" style="2"/>
  </cols>
  <sheetData>
    <row r="1" spans="1:72" ht="9" customHeight="1" x14ac:dyDescent="0.15">
      <c r="A1" s="47"/>
      <c r="B1" s="256">
        <v>2022</v>
      </c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5" t="s">
        <v>222</v>
      </c>
      <c r="O1" s="255"/>
      <c r="P1" s="255"/>
      <c r="Q1" s="73"/>
      <c r="R1" s="255" t="s">
        <v>221</v>
      </c>
      <c r="S1" s="255"/>
      <c r="T1" s="255"/>
      <c r="U1" s="255"/>
      <c r="V1" s="255"/>
      <c r="W1" s="255"/>
      <c r="X1" s="73"/>
      <c r="Y1" s="263" t="s">
        <v>0</v>
      </c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55" t="s">
        <v>1</v>
      </c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48"/>
    </row>
    <row r="2" spans="1:72" ht="9" customHeight="1" x14ac:dyDescent="0.15">
      <c r="A2" s="47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5"/>
      <c r="O2" s="255"/>
      <c r="P2" s="255"/>
      <c r="Q2" s="73"/>
      <c r="R2" s="255"/>
      <c r="S2" s="255"/>
      <c r="T2" s="255"/>
      <c r="U2" s="255"/>
      <c r="V2" s="255"/>
      <c r="W2" s="255"/>
      <c r="X2" s="7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49"/>
      <c r="BP2" s="3"/>
    </row>
    <row r="3" spans="1:72" ht="9" customHeight="1" x14ac:dyDescent="0.15">
      <c r="A3" s="47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5"/>
      <c r="O3" s="255"/>
      <c r="P3" s="255"/>
      <c r="Q3" s="73"/>
      <c r="R3" s="255"/>
      <c r="S3" s="255"/>
      <c r="T3" s="255"/>
      <c r="U3" s="255"/>
      <c r="V3" s="255"/>
      <c r="W3" s="255"/>
      <c r="X3" s="7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49"/>
      <c r="BP3" s="3"/>
    </row>
    <row r="4" spans="1:72" ht="9" customHeight="1" x14ac:dyDescent="0.15">
      <c r="A4" s="47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5"/>
      <c r="O4" s="255"/>
      <c r="P4" s="255"/>
      <c r="Q4" s="73"/>
      <c r="R4" s="255"/>
      <c r="S4" s="255"/>
      <c r="T4" s="255"/>
      <c r="U4" s="255"/>
      <c r="V4" s="255"/>
      <c r="W4" s="255"/>
      <c r="X4" s="7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49"/>
      <c r="BP4" s="3"/>
    </row>
    <row r="5" spans="1:72" ht="9" customHeight="1" x14ac:dyDescent="0.15">
      <c r="A5" s="1"/>
      <c r="B5" s="259" t="str">
        <f>"ご注文日："&amp;B1&amp;"年"</f>
        <v>ご注文日：2022年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7"/>
      <c r="O5" s="257"/>
      <c r="P5" s="257"/>
      <c r="Q5" s="257"/>
      <c r="R5" s="259" t="s">
        <v>223</v>
      </c>
      <c r="S5" s="259"/>
      <c r="T5" s="259"/>
      <c r="U5" s="257"/>
      <c r="V5" s="257"/>
      <c r="W5" s="257"/>
      <c r="X5" s="257"/>
      <c r="Y5" s="259" t="s">
        <v>224</v>
      </c>
      <c r="Z5" s="259"/>
      <c r="AA5" s="264" t="s">
        <v>2</v>
      </c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"/>
      <c r="BJ5" s="26"/>
      <c r="BK5" s="26"/>
      <c r="BL5" s="26"/>
      <c r="BM5" s="26"/>
      <c r="BN5" s="26"/>
      <c r="BO5" s="27" t="s">
        <v>232</v>
      </c>
    </row>
    <row r="6" spans="1:72" ht="9" customHeight="1" x14ac:dyDescent="0.15">
      <c r="A6" s="1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7"/>
      <c r="O6" s="257"/>
      <c r="P6" s="257"/>
      <c r="Q6" s="257"/>
      <c r="R6" s="259"/>
      <c r="S6" s="259"/>
      <c r="T6" s="259"/>
      <c r="U6" s="257"/>
      <c r="V6" s="257"/>
      <c r="W6" s="257"/>
      <c r="X6" s="257"/>
      <c r="Y6" s="259"/>
      <c r="Z6" s="259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"/>
      <c r="BJ6" s="26"/>
      <c r="BK6" s="26"/>
      <c r="BL6" s="26"/>
      <c r="BM6" s="26"/>
      <c r="BN6" s="26"/>
      <c r="BO6" s="27"/>
    </row>
    <row r="7" spans="1:72" ht="9" customHeight="1" thickBot="1" x14ac:dyDescent="0.2">
      <c r="A7" s="1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58"/>
      <c r="O7" s="258"/>
      <c r="P7" s="258"/>
      <c r="Q7" s="258"/>
      <c r="R7" s="260"/>
      <c r="S7" s="260"/>
      <c r="T7" s="260"/>
      <c r="U7" s="258"/>
      <c r="V7" s="258"/>
      <c r="W7" s="258"/>
      <c r="X7" s="258"/>
      <c r="Y7" s="260"/>
      <c r="Z7" s="260"/>
      <c r="AA7" s="28"/>
      <c r="AB7" s="265" t="s">
        <v>3</v>
      </c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265"/>
      <c r="AW7" s="26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8"/>
      <c r="BJ7" s="28"/>
      <c r="BK7" s="28"/>
      <c r="BL7" s="28"/>
      <c r="BM7" s="28"/>
      <c r="BN7" s="28"/>
      <c r="BO7" s="27"/>
    </row>
    <row r="8" spans="1:72" ht="9" customHeight="1" x14ac:dyDescent="0.15">
      <c r="A8" s="1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8"/>
      <c r="W8" s="28"/>
      <c r="X8" s="28"/>
      <c r="Y8" s="28"/>
      <c r="Z8" s="28"/>
      <c r="AA8" s="28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8"/>
      <c r="BJ8" s="28"/>
      <c r="BK8" s="28"/>
      <c r="BL8" s="28"/>
      <c r="BM8" s="28"/>
      <c r="BN8" s="28"/>
      <c r="BO8" s="27"/>
    </row>
    <row r="9" spans="1:72" ht="9" customHeight="1" x14ac:dyDescent="0.15">
      <c r="A9" s="1"/>
      <c r="B9" s="30"/>
      <c r="C9" s="279" t="s">
        <v>225</v>
      </c>
      <c r="D9" s="279"/>
      <c r="E9" s="279"/>
      <c r="F9" s="279"/>
      <c r="G9" s="279"/>
      <c r="H9" s="279"/>
      <c r="I9" s="30"/>
      <c r="J9" s="30"/>
      <c r="K9" s="30"/>
      <c r="L9" s="280"/>
      <c r="M9" s="280"/>
      <c r="N9" s="280" t="s">
        <v>223</v>
      </c>
      <c r="O9" s="280"/>
      <c r="P9" s="280"/>
      <c r="Q9" s="280"/>
      <c r="R9" s="280" t="s">
        <v>224</v>
      </c>
      <c r="S9" s="280"/>
      <c r="T9" s="30"/>
      <c r="U9" s="266" t="s">
        <v>40</v>
      </c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  <c r="AL9" s="266"/>
      <c r="AM9" s="266"/>
      <c r="AN9" s="266"/>
      <c r="AO9" s="266"/>
      <c r="AP9" s="266"/>
      <c r="AQ9" s="31"/>
      <c r="AR9" s="268" t="s">
        <v>41</v>
      </c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30"/>
      <c r="BJ9" s="30"/>
      <c r="BK9" s="30"/>
      <c r="BL9" s="30"/>
      <c r="BM9" s="30"/>
      <c r="BN9" s="30"/>
      <c r="BO9" s="27"/>
    </row>
    <row r="10" spans="1:72" ht="9" customHeight="1" x14ac:dyDescent="0.15">
      <c r="A10" s="1"/>
      <c r="B10" s="30"/>
      <c r="C10" s="259" t="s">
        <v>226</v>
      </c>
      <c r="D10" s="259"/>
      <c r="E10" s="259"/>
      <c r="F10" s="259"/>
      <c r="G10" s="259"/>
      <c r="H10" s="259"/>
      <c r="I10" s="259"/>
      <c r="J10" s="259"/>
      <c r="K10" s="30"/>
      <c r="L10" s="280"/>
      <c r="M10" s="280"/>
      <c r="N10" s="280"/>
      <c r="O10" s="280"/>
      <c r="P10" s="280"/>
      <c r="Q10" s="280"/>
      <c r="R10" s="280"/>
      <c r="S10" s="280"/>
      <c r="T10" s="30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31"/>
      <c r="AR10" s="268"/>
      <c r="AS10" s="268"/>
      <c r="AT10" s="268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8"/>
      <c r="BH10" s="268"/>
      <c r="BI10" s="30"/>
      <c r="BJ10" s="30"/>
      <c r="BK10" s="30"/>
      <c r="BL10" s="30"/>
      <c r="BM10" s="30"/>
      <c r="BN10" s="30"/>
      <c r="BO10" s="27"/>
    </row>
    <row r="11" spans="1:72" ht="9" customHeight="1" thickBot="1" x14ac:dyDescent="0.2">
      <c r="A11" s="1"/>
      <c r="B11" s="30"/>
      <c r="C11" s="259"/>
      <c r="D11" s="259"/>
      <c r="E11" s="259"/>
      <c r="F11" s="259"/>
      <c r="G11" s="259"/>
      <c r="H11" s="259"/>
      <c r="I11" s="259"/>
      <c r="J11" s="259"/>
      <c r="K11" s="30"/>
      <c r="L11" s="280"/>
      <c r="M11" s="280"/>
      <c r="N11" s="280"/>
      <c r="O11" s="280"/>
      <c r="P11" s="280"/>
      <c r="Q11" s="280"/>
      <c r="R11" s="280"/>
      <c r="S11" s="280"/>
      <c r="T11" s="30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31"/>
      <c r="AR11" s="31"/>
      <c r="AS11" s="31"/>
      <c r="AT11" s="31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27"/>
    </row>
    <row r="12" spans="1:72" ht="9" customHeight="1" thickTop="1" x14ac:dyDescent="0.15">
      <c r="A12" s="1"/>
      <c r="B12" s="278" t="s">
        <v>4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  <c r="X12" s="278"/>
      <c r="Y12" s="278"/>
      <c r="Z12" s="278"/>
      <c r="AA12" s="278"/>
      <c r="AB12" s="278" t="s">
        <v>49</v>
      </c>
      <c r="AC12" s="278"/>
      <c r="AD12" s="278"/>
      <c r="AE12" s="278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  <c r="AZ12" s="278"/>
      <c r="BA12" s="278"/>
      <c r="BB12" s="278"/>
      <c r="BC12" s="278"/>
      <c r="BD12" s="278"/>
      <c r="BE12" s="278"/>
      <c r="BF12" s="278"/>
      <c r="BG12" s="278"/>
      <c r="BH12" s="278"/>
      <c r="BI12" s="278"/>
      <c r="BJ12" s="278"/>
      <c r="BK12" s="278"/>
      <c r="BL12" s="278"/>
      <c r="BM12" s="278"/>
      <c r="BN12" s="278"/>
      <c r="BO12" s="27"/>
    </row>
    <row r="13" spans="1:72" ht="9" customHeight="1" x14ac:dyDescent="0.15">
      <c r="A13" s="1"/>
      <c r="B13" s="278"/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"/>
    </row>
    <row r="14" spans="1:72" ht="9" customHeight="1" x14ac:dyDescent="0.15">
      <c r="A14" s="1"/>
      <c r="B14" s="281" t="s">
        <v>5</v>
      </c>
      <c r="C14" s="282"/>
      <c r="D14" s="282"/>
      <c r="E14" s="282"/>
      <c r="F14" s="282"/>
      <c r="G14" s="282"/>
      <c r="H14" s="282"/>
      <c r="I14" s="282"/>
      <c r="J14" s="282"/>
      <c r="K14" s="283"/>
      <c r="L14" s="290"/>
      <c r="M14" s="291"/>
      <c r="N14" s="292"/>
      <c r="O14" s="32"/>
      <c r="P14" s="299" t="s">
        <v>6</v>
      </c>
      <c r="Q14" s="300"/>
      <c r="R14" s="300"/>
      <c r="S14" s="300"/>
      <c r="T14" s="300"/>
      <c r="U14" s="300"/>
      <c r="V14" s="300"/>
      <c r="W14" s="300"/>
      <c r="X14" s="300"/>
      <c r="Y14" s="301"/>
      <c r="Z14" s="217"/>
      <c r="AA14" s="218"/>
      <c r="AB14" s="219"/>
      <c r="AC14" s="33"/>
      <c r="AD14" s="299" t="s">
        <v>42</v>
      </c>
      <c r="AE14" s="300"/>
      <c r="AF14" s="300"/>
      <c r="AG14" s="300"/>
      <c r="AH14" s="300"/>
      <c r="AI14" s="300"/>
      <c r="AJ14" s="300"/>
      <c r="AK14" s="300"/>
      <c r="AL14" s="300"/>
      <c r="AM14" s="301"/>
      <c r="AN14" s="217"/>
      <c r="AO14" s="218"/>
      <c r="AP14" s="219"/>
      <c r="AQ14" s="33"/>
      <c r="AR14" s="226" t="s">
        <v>44</v>
      </c>
      <c r="AS14" s="227"/>
      <c r="AT14" s="227"/>
      <c r="AU14" s="227"/>
      <c r="AV14" s="227"/>
      <c r="AW14" s="227"/>
      <c r="AX14" s="227"/>
      <c r="AY14" s="228"/>
      <c r="AZ14" s="217"/>
      <c r="BA14" s="218"/>
      <c r="BB14" s="219"/>
      <c r="BC14" s="34"/>
      <c r="BD14" s="226" t="s">
        <v>7</v>
      </c>
      <c r="BE14" s="227"/>
      <c r="BF14" s="227"/>
      <c r="BG14" s="227"/>
      <c r="BH14" s="227"/>
      <c r="BI14" s="227"/>
      <c r="BJ14" s="227"/>
      <c r="BK14" s="228"/>
      <c r="BL14" s="246"/>
      <c r="BM14" s="247"/>
      <c r="BN14" s="248"/>
      <c r="BO14" s="34"/>
      <c r="BP14" s="5"/>
      <c r="BQ14" s="5"/>
      <c r="BR14" s="6"/>
      <c r="BS14" s="6"/>
      <c r="BT14" s="6"/>
    </row>
    <row r="15" spans="1:72" ht="9" customHeight="1" x14ac:dyDescent="0.15">
      <c r="A15" s="1"/>
      <c r="B15" s="284"/>
      <c r="C15" s="285"/>
      <c r="D15" s="285"/>
      <c r="E15" s="285"/>
      <c r="F15" s="285"/>
      <c r="G15" s="285"/>
      <c r="H15" s="285"/>
      <c r="I15" s="285"/>
      <c r="J15" s="285"/>
      <c r="K15" s="286"/>
      <c r="L15" s="293"/>
      <c r="M15" s="294"/>
      <c r="N15" s="295"/>
      <c r="O15" s="27"/>
      <c r="P15" s="302"/>
      <c r="Q15" s="303"/>
      <c r="R15" s="303"/>
      <c r="S15" s="303"/>
      <c r="T15" s="303"/>
      <c r="U15" s="303"/>
      <c r="V15" s="303"/>
      <c r="W15" s="303"/>
      <c r="X15" s="303"/>
      <c r="Y15" s="304"/>
      <c r="Z15" s="220"/>
      <c r="AA15" s="221"/>
      <c r="AB15" s="222"/>
      <c r="AC15" s="29"/>
      <c r="AD15" s="302"/>
      <c r="AE15" s="303"/>
      <c r="AF15" s="303"/>
      <c r="AG15" s="303"/>
      <c r="AH15" s="303"/>
      <c r="AI15" s="303"/>
      <c r="AJ15" s="303"/>
      <c r="AK15" s="303"/>
      <c r="AL15" s="303"/>
      <c r="AM15" s="304"/>
      <c r="AN15" s="220"/>
      <c r="AO15" s="221"/>
      <c r="AP15" s="222"/>
      <c r="AQ15" s="29"/>
      <c r="AR15" s="229"/>
      <c r="AS15" s="230"/>
      <c r="AT15" s="230"/>
      <c r="AU15" s="230"/>
      <c r="AV15" s="230"/>
      <c r="AW15" s="230"/>
      <c r="AX15" s="230"/>
      <c r="AY15" s="231"/>
      <c r="AZ15" s="220"/>
      <c r="BA15" s="221"/>
      <c r="BB15" s="222"/>
      <c r="BC15" s="29"/>
      <c r="BD15" s="229"/>
      <c r="BE15" s="230"/>
      <c r="BF15" s="230"/>
      <c r="BG15" s="230"/>
      <c r="BH15" s="230"/>
      <c r="BI15" s="230"/>
      <c r="BJ15" s="230"/>
      <c r="BK15" s="231"/>
      <c r="BL15" s="249"/>
      <c r="BM15" s="250"/>
      <c r="BN15" s="251"/>
      <c r="BO15" s="27"/>
    </row>
    <row r="16" spans="1:72" ht="9" customHeight="1" x14ac:dyDescent="0.15">
      <c r="A16" s="1"/>
      <c r="B16" s="287"/>
      <c r="C16" s="288"/>
      <c r="D16" s="288"/>
      <c r="E16" s="288"/>
      <c r="F16" s="288"/>
      <c r="G16" s="288"/>
      <c r="H16" s="288"/>
      <c r="I16" s="288"/>
      <c r="J16" s="288"/>
      <c r="K16" s="289"/>
      <c r="L16" s="296"/>
      <c r="M16" s="297"/>
      <c r="N16" s="298"/>
      <c r="O16" s="27"/>
      <c r="P16" s="305"/>
      <c r="Q16" s="306"/>
      <c r="R16" s="306"/>
      <c r="S16" s="306"/>
      <c r="T16" s="306"/>
      <c r="U16" s="306"/>
      <c r="V16" s="306"/>
      <c r="W16" s="306"/>
      <c r="X16" s="306"/>
      <c r="Y16" s="307"/>
      <c r="Z16" s="223"/>
      <c r="AA16" s="224"/>
      <c r="AB16" s="225"/>
      <c r="AC16" s="29"/>
      <c r="AD16" s="305"/>
      <c r="AE16" s="306"/>
      <c r="AF16" s="306"/>
      <c r="AG16" s="306"/>
      <c r="AH16" s="306"/>
      <c r="AI16" s="306"/>
      <c r="AJ16" s="306"/>
      <c r="AK16" s="306"/>
      <c r="AL16" s="306"/>
      <c r="AM16" s="307"/>
      <c r="AN16" s="223"/>
      <c r="AO16" s="224"/>
      <c r="AP16" s="225"/>
      <c r="AQ16" s="29"/>
      <c r="AR16" s="232"/>
      <c r="AS16" s="233"/>
      <c r="AT16" s="233"/>
      <c r="AU16" s="233"/>
      <c r="AV16" s="233"/>
      <c r="AW16" s="233"/>
      <c r="AX16" s="233"/>
      <c r="AY16" s="234"/>
      <c r="AZ16" s="223"/>
      <c r="BA16" s="224"/>
      <c r="BB16" s="225"/>
      <c r="BC16" s="29"/>
      <c r="BD16" s="232"/>
      <c r="BE16" s="233"/>
      <c r="BF16" s="233"/>
      <c r="BG16" s="233"/>
      <c r="BH16" s="233"/>
      <c r="BI16" s="233"/>
      <c r="BJ16" s="233"/>
      <c r="BK16" s="234"/>
      <c r="BL16" s="252"/>
      <c r="BM16" s="253"/>
      <c r="BN16" s="254"/>
      <c r="BO16" s="27"/>
    </row>
    <row r="17" spans="1:101" ht="9" customHeight="1" thickBot="1" x14ac:dyDescent="0.2">
      <c r="A17" s="1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</row>
    <row r="18" spans="1:101" ht="9" customHeight="1" x14ac:dyDescent="0.15">
      <c r="A18" s="1"/>
      <c r="B18" s="269" t="s">
        <v>8</v>
      </c>
      <c r="C18" s="270"/>
      <c r="D18" s="275" t="s">
        <v>45</v>
      </c>
      <c r="E18" s="275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70" t="s">
        <v>10</v>
      </c>
      <c r="S18" s="170"/>
      <c r="T18" s="170"/>
      <c r="U18" s="170"/>
      <c r="V18" s="170"/>
      <c r="W18" s="170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3"/>
      <c r="AN18" s="27"/>
      <c r="AO18" s="141" t="s">
        <v>39</v>
      </c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</row>
    <row r="19" spans="1:101" ht="9" customHeight="1" x14ac:dyDescent="0.15">
      <c r="A19" s="1"/>
      <c r="B19" s="271"/>
      <c r="C19" s="272"/>
      <c r="D19" s="276"/>
      <c r="E19" s="276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71"/>
      <c r="S19" s="171"/>
      <c r="T19" s="171"/>
      <c r="U19" s="171"/>
      <c r="V19" s="171"/>
      <c r="W19" s="171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5"/>
      <c r="AN19" s="27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6"/>
      <c r="CP19" s="146"/>
      <c r="CQ19" s="146"/>
      <c r="CR19" s="146"/>
      <c r="CS19" s="146"/>
      <c r="CT19" s="146"/>
      <c r="CU19" s="146"/>
      <c r="CV19" s="146"/>
      <c r="CW19" s="146"/>
    </row>
    <row r="20" spans="1:101" ht="9" customHeight="1" x14ac:dyDescent="0.15">
      <c r="A20" s="1"/>
      <c r="B20" s="271"/>
      <c r="C20" s="272"/>
      <c r="D20" s="204" t="s">
        <v>11</v>
      </c>
      <c r="E20" s="204"/>
      <c r="F20" s="114"/>
      <c r="G20" s="114"/>
      <c r="H20" s="114"/>
      <c r="I20" s="114"/>
      <c r="J20" s="114"/>
      <c r="K20" s="115"/>
      <c r="L20" s="235" t="s">
        <v>38</v>
      </c>
      <c r="M20" s="236"/>
      <c r="N20" s="237"/>
      <c r="O20" s="119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1"/>
      <c r="AN20" s="27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1"/>
      <c r="BJ20" s="141"/>
      <c r="BK20" s="141"/>
      <c r="BL20" s="141"/>
      <c r="BM20" s="141"/>
      <c r="BN20" s="141"/>
      <c r="BO20" s="141"/>
      <c r="BP20" s="8"/>
      <c r="BQ20" s="8"/>
      <c r="BR20" s="8"/>
      <c r="BS20" s="8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</row>
    <row r="21" spans="1:101" ht="9" customHeight="1" x14ac:dyDescent="0.15">
      <c r="A21" s="1"/>
      <c r="B21" s="271"/>
      <c r="C21" s="272"/>
      <c r="D21" s="204"/>
      <c r="E21" s="204"/>
      <c r="F21" s="114"/>
      <c r="G21" s="114"/>
      <c r="H21" s="114"/>
      <c r="I21" s="114"/>
      <c r="J21" s="114"/>
      <c r="K21" s="115"/>
      <c r="L21" s="235"/>
      <c r="M21" s="236"/>
      <c r="N21" s="237"/>
      <c r="O21" s="119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1"/>
      <c r="AN21" s="27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8"/>
      <c r="BQ21" s="8"/>
      <c r="BR21" s="8"/>
      <c r="BS21" s="8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</row>
    <row r="22" spans="1:101" ht="9" customHeight="1" x14ac:dyDescent="0.15">
      <c r="A22" s="1"/>
      <c r="B22" s="271"/>
      <c r="C22" s="272"/>
      <c r="D22" s="204"/>
      <c r="E22" s="204"/>
      <c r="F22" s="114"/>
      <c r="G22" s="114"/>
      <c r="H22" s="114"/>
      <c r="I22" s="114"/>
      <c r="J22" s="114"/>
      <c r="K22" s="115"/>
      <c r="L22" s="235"/>
      <c r="M22" s="236"/>
      <c r="N22" s="237"/>
      <c r="O22" s="119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1"/>
      <c r="AN22" s="27"/>
      <c r="AO22" s="238" t="s">
        <v>46</v>
      </c>
      <c r="AP22" s="238"/>
      <c r="AQ22" s="238"/>
      <c r="AR22" s="238"/>
      <c r="AS22" s="238"/>
      <c r="AT22" s="238"/>
      <c r="AU22" s="238"/>
      <c r="AV22" s="238"/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41"/>
      <c r="BP22" s="8"/>
      <c r="BQ22" s="8"/>
      <c r="BR22" s="8"/>
      <c r="BS22" s="8"/>
      <c r="BW22" s="146"/>
      <c r="BX22" s="146"/>
      <c r="BY22" s="146"/>
      <c r="BZ22" s="146"/>
      <c r="CA22" s="146"/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6"/>
      <c r="CS22" s="146"/>
      <c r="CT22" s="146"/>
      <c r="CU22" s="146"/>
      <c r="CV22" s="146"/>
      <c r="CW22" s="146"/>
    </row>
    <row r="23" spans="1:101" ht="9" customHeight="1" x14ac:dyDescent="0.15">
      <c r="A23" s="1"/>
      <c r="B23" s="271"/>
      <c r="C23" s="272"/>
      <c r="D23" s="204"/>
      <c r="E23" s="204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1"/>
      <c r="AN23" s="27"/>
      <c r="AO23" s="239"/>
      <c r="AP23" s="239"/>
      <c r="AQ23" s="239"/>
      <c r="AR23" s="239"/>
      <c r="AS23" s="239"/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41"/>
      <c r="BP23" s="8"/>
      <c r="BQ23" s="8"/>
      <c r="BR23" s="8"/>
      <c r="BS23" s="8"/>
    </row>
    <row r="24" spans="1:101" ht="9" customHeight="1" x14ac:dyDescent="0.15">
      <c r="A24" s="1"/>
      <c r="B24" s="271"/>
      <c r="C24" s="272"/>
      <c r="D24" s="204"/>
      <c r="E24" s="204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1"/>
      <c r="AN24" s="27"/>
      <c r="AO24" s="240" t="s">
        <v>12</v>
      </c>
      <c r="AP24" s="241"/>
      <c r="AQ24" s="241"/>
      <c r="AR24" s="241"/>
      <c r="AS24" s="241"/>
      <c r="AT24" s="241"/>
      <c r="AU24" s="241"/>
      <c r="AV24" s="241"/>
      <c r="AW24" s="241"/>
      <c r="AX24" s="241"/>
      <c r="AY24" s="241"/>
      <c r="AZ24" s="241"/>
      <c r="BA24" s="241"/>
      <c r="BB24" s="241"/>
      <c r="BC24" s="241"/>
      <c r="BD24" s="241"/>
      <c r="BE24" s="241"/>
      <c r="BF24" s="241"/>
      <c r="BG24" s="241"/>
      <c r="BH24" s="241"/>
      <c r="BI24" s="241"/>
      <c r="BJ24" s="241"/>
      <c r="BK24" s="241"/>
      <c r="BL24" s="241"/>
      <c r="BM24" s="241"/>
      <c r="BN24" s="242"/>
      <c r="BO24" s="42"/>
      <c r="BP24" s="9"/>
      <c r="BQ24" s="9"/>
      <c r="BR24" s="9"/>
      <c r="BS24" s="9"/>
    </row>
    <row r="25" spans="1:101" ht="9" customHeight="1" x14ac:dyDescent="0.15">
      <c r="A25" s="1"/>
      <c r="B25" s="271"/>
      <c r="C25" s="272"/>
      <c r="D25" s="204"/>
      <c r="E25" s="204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1"/>
      <c r="AN25" s="27"/>
      <c r="AO25" s="243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5"/>
      <c r="BO25" s="42"/>
      <c r="BP25" s="9"/>
      <c r="BQ25" s="9"/>
      <c r="BR25" s="9"/>
      <c r="BS25" s="9"/>
    </row>
    <row r="26" spans="1:101" ht="9" customHeight="1" x14ac:dyDescent="0.15">
      <c r="A26" s="1"/>
      <c r="B26" s="271"/>
      <c r="C26" s="272"/>
      <c r="D26" s="204" t="s">
        <v>13</v>
      </c>
      <c r="E26" s="204"/>
      <c r="F26" s="178" t="s">
        <v>47</v>
      </c>
      <c r="G26" s="179"/>
      <c r="H26" s="179"/>
      <c r="I26" s="179"/>
      <c r="J26" s="179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1" t="s">
        <v>15</v>
      </c>
      <c r="AI26" s="181"/>
      <c r="AJ26" s="181"/>
      <c r="AK26" s="181"/>
      <c r="AL26" s="181"/>
      <c r="AM26" s="182"/>
      <c r="AN26" s="27"/>
      <c r="AO26" s="211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3"/>
      <c r="BO26" s="27"/>
    </row>
    <row r="27" spans="1:101" ht="9" customHeight="1" x14ac:dyDescent="0.15">
      <c r="A27" s="1"/>
      <c r="B27" s="271"/>
      <c r="C27" s="272"/>
      <c r="D27" s="204"/>
      <c r="E27" s="204"/>
      <c r="F27" s="101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83"/>
      <c r="AI27" s="183"/>
      <c r="AJ27" s="183"/>
      <c r="AK27" s="183"/>
      <c r="AL27" s="183"/>
      <c r="AM27" s="184"/>
      <c r="AN27" s="27"/>
      <c r="AO27" s="214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6"/>
      <c r="BO27" s="43"/>
    </row>
    <row r="28" spans="1:101" ht="9" customHeight="1" x14ac:dyDescent="0.15">
      <c r="A28" s="1"/>
      <c r="B28" s="271"/>
      <c r="C28" s="272"/>
      <c r="D28" s="204"/>
      <c r="E28" s="204"/>
      <c r="F28" s="101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83"/>
      <c r="AI28" s="183"/>
      <c r="AJ28" s="183"/>
      <c r="AK28" s="183"/>
      <c r="AL28" s="183"/>
      <c r="AM28" s="184"/>
      <c r="AN28" s="27"/>
      <c r="AO28" s="205" t="s">
        <v>16</v>
      </c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7"/>
      <c r="BO28" s="43"/>
    </row>
    <row r="29" spans="1:101" ht="9" customHeight="1" thickBot="1" x14ac:dyDescent="0.2">
      <c r="A29" s="1"/>
      <c r="B29" s="273"/>
      <c r="C29" s="274"/>
      <c r="D29" s="277"/>
      <c r="E29" s="277"/>
      <c r="F29" s="103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85"/>
      <c r="AI29" s="185"/>
      <c r="AJ29" s="185"/>
      <c r="AK29" s="185"/>
      <c r="AL29" s="185"/>
      <c r="AM29" s="186"/>
      <c r="AN29" s="27"/>
      <c r="AO29" s="208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10"/>
      <c r="BO29" s="43"/>
    </row>
    <row r="30" spans="1:101" ht="9" customHeight="1" x14ac:dyDescent="0.15">
      <c r="A30" s="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</row>
    <row r="31" spans="1:101" ht="9" customHeight="1" x14ac:dyDescent="0.15">
      <c r="A31" s="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</row>
    <row r="32" spans="1:101" ht="9" customHeight="1" thickBot="1" x14ac:dyDescent="0.2">
      <c r="A32" s="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</row>
    <row r="33" spans="1:72" ht="9" customHeight="1" x14ac:dyDescent="0.15">
      <c r="A33" s="1"/>
      <c r="B33" s="201" t="s">
        <v>17</v>
      </c>
      <c r="C33" s="201"/>
      <c r="D33" s="276" t="s">
        <v>9</v>
      </c>
      <c r="E33" s="276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70" t="s">
        <v>10</v>
      </c>
      <c r="S33" s="170"/>
      <c r="T33" s="170"/>
      <c r="U33" s="170"/>
      <c r="V33" s="170"/>
      <c r="W33" s="170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3"/>
      <c r="AN33" s="29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10"/>
    </row>
    <row r="34" spans="1:72" ht="9" customHeight="1" x14ac:dyDescent="0.15">
      <c r="A34" s="1"/>
      <c r="B34" s="201"/>
      <c r="C34" s="201"/>
      <c r="D34" s="276"/>
      <c r="E34" s="276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71"/>
      <c r="S34" s="171"/>
      <c r="T34" s="171"/>
      <c r="U34" s="171"/>
      <c r="V34" s="171"/>
      <c r="W34" s="171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5"/>
      <c r="AN34" s="29"/>
      <c r="AO34" s="176" t="s">
        <v>18</v>
      </c>
      <c r="AP34" s="154"/>
      <c r="AQ34" s="154"/>
      <c r="AR34" s="154"/>
      <c r="AS34" s="154"/>
      <c r="AT34" s="154"/>
      <c r="AU34" s="154"/>
      <c r="AV34" s="154"/>
      <c r="AW34" s="154"/>
      <c r="AX34" s="155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11"/>
    </row>
    <row r="35" spans="1:72" ht="9" customHeight="1" x14ac:dyDescent="0.15">
      <c r="A35" s="1"/>
      <c r="B35" s="201"/>
      <c r="C35" s="201"/>
      <c r="D35" s="204" t="s">
        <v>11</v>
      </c>
      <c r="E35" s="204"/>
      <c r="F35" s="114"/>
      <c r="G35" s="114"/>
      <c r="H35" s="114"/>
      <c r="I35" s="114"/>
      <c r="J35" s="114"/>
      <c r="K35" s="115"/>
      <c r="L35" s="116" t="s">
        <v>38</v>
      </c>
      <c r="M35" s="117"/>
      <c r="N35" s="118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1"/>
      <c r="AN35" s="29"/>
      <c r="AO35" s="177"/>
      <c r="AP35" s="156"/>
      <c r="AQ35" s="156"/>
      <c r="AR35" s="156"/>
      <c r="AS35" s="156"/>
      <c r="AT35" s="156"/>
      <c r="AU35" s="156"/>
      <c r="AV35" s="156"/>
      <c r="AW35" s="156"/>
      <c r="AX35" s="157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11"/>
    </row>
    <row r="36" spans="1:72" ht="9" customHeight="1" x14ac:dyDescent="0.15">
      <c r="A36" s="1"/>
      <c r="B36" s="201"/>
      <c r="C36" s="201"/>
      <c r="D36" s="204"/>
      <c r="E36" s="204"/>
      <c r="F36" s="114"/>
      <c r="G36" s="114"/>
      <c r="H36" s="114"/>
      <c r="I36" s="114"/>
      <c r="J36" s="114"/>
      <c r="K36" s="115"/>
      <c r="L36" s="116"/>
      <c r="M36" s="117"/>
      <c r="N36" s="118"/>
      <c r="O36" s="119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1"/>
      <c r="AN36" s="29"/>
      <c r="AO36" s="87"/>
      <c r="AP36" s="88"/>
      <c r="AQ36" s="88"/>
      <c r="AR36" s="88"/>
      <c r="AS36" s="88"/>
      <c r="AT36" s="88"/>
      <c r="AU36" s="88"/>
      <c r="AV36" s="88"/>
      <c r="AW36" s="88"/>
      <c r="AX36" s="8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11"/>
    </row>
    <row r="37" spans="1:72" ht="9" customHeight="1" x14ac:dyDescent="0.15">
      <c r="A37" s="1"/>
      <c r="B37" s="201"/>
      <c r="C37" s="201"/>
      <c r="D37" s="204"/>
      <c r="E37" s="204"/>
      <c r="F37" s="114"/>
      <c r="G37" s="114"/>
      <c r="H37" s="114"/>
      <c r="I37" s="114"/>
      <c r="J37" s="114"/>
      <c r="K37" s="115"/>
      <c r="L37" s="116"/>
      <c r="M37" s="117"/>
      <c r="N37" s="118"/>
      <c r="O37" s="119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1"/>
      <c r="AN37" s="29"/>
      <c r="AO37" s="90"/>
      <c r="AP37" s="91"/>
      <c r="AQ37" s="91"/>
      <c r="AR37" s="91"/>
      <c r="AS37" s="91"/>
      <c r="AT37" s="91"/>
      <c r="AU37" s="91"/>
      <c r="AV37" s="91"/>
      <c r="AW37" s="91"/>
      <c r="AX37" s="92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11"/>
    </row>
    <row r="38" spans="1:72" ht="9" customHeight="1" x14ac:dyDescent="0.15">
      <c r="A38" s="1"/>
      <c r="B38" s="201"/>
      <c r="C38" s="201"/>
      <c r="D38" s="204"/>
      <c r="E38" s="204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1"/>
      <c r="AN38" s="29"/>
      <c r="AO38" s="93" t="s">
        <v>19</v>
      </c>
      <c r="AP38" s="94"/>
      <c r="AQ38" s="94"/>
      <c r="AR38" s="94"/>
      <c r="AS38" s="94"/>
      <c r="AT38" s="94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8"/>
      <c r="BK38" s="111" t="s">
        <v>20</v>
      </c>
      <c r="BL38" s="112"/>
      <c r="BM38" s="112"/>
      <c r="BN38" s="113"/>
      <c r="BO38" s="11"/>
      <c r="BT38" s="2">
        <f>IFERROR(VLOOKUP(F35,送料!$A$1:$B$47,2,FALSE),0)</f>
        <v>0</v>
      </c>
    </row>
    <row r="39" spans="1:72" ht="9" customHeight="1" x14ac:dyDescent="0.15">
      <c r="A39" s="1"/>
      <c r="B39" s="201"/>
      <c r="C39" s="201"/>
      <c r="D39" s="204"/>
      <c r="E39" s="204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1"/>
      <c r="AN39" s="29"/>
      <c r="AO39" s="95" t="str">
        <f>IFERROR(BT40,"")</f>
        <v/>
      </c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7"/>
      <c r="BK39" s="75"/>
      <c r="BL39" s="76"/>
      <c r="BM39" s="76"/>
      <c r="BN39" s="77"/>
      <c r="BO39" s="11"/>
    </row>
    <row r="40" spans="1:72" ht="9" customHeight="1" x14ac:dyDescent="0.15">
      <c r="A40" s="1"/>
      <c r="B40" s="201"/>
      <c r="C40" s="201"/>
      <c r="D40" s="204"/>
      <c r="E40" s="204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1"/>
      <c r="AN40" s="29"/>
      <c r="AO40" s="98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100"/>
      <c r="BK40" s="78"/>
      <c r="BL40" s="79"/>
      <c r="BM40" s="79"/>
      <c r="BN40" s="80"/>
      <c r="BO40" s="11"/>
      <c r="BT40" s="2" t="e">
        <f>VLOOKUP(AO36,商品一覧!$A$2:$C$100,2,FALSE)</f>
        <v>#N/A</v>
      </c>
    </row>
    <row r="41" spans="1:72" ht="9" customHeight="1" x14ac:dyDescent="0.15">
      <c r="A41" s="1"/>
      <c r="B41" s="201"/>
      <c r="C41" s="201"/>
      <c r="D41" s="204" t="s">
        <v>13</v>
      </c>
      <c r="E41" s="204"/>
      <c r="F41" s="178" t="s">
        <v>14</v>
      </c>
      <c r="G41" s="179"/>
      <c r="H41" s="179"/>
      <c r="I41" s="179"/>
      <c r="J41" s="179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1" t="s">
        <v>15</v>
      </c>
      <c r="AI41" s="181"/>
      <c r="AJ41" s="181"/>
      <c r="AK41" s="181"/>
      <c r="AL41" s="181"/>
      <c r="AM41" s="182"/>
      <c r="AN41" s="29"/>
      <c r="AO41" s="93" t="s">
        <v>21</v>
      </c>
      <c r="AP41" s="94"/>
      <c r="AQ41" s="94"/>
      <c r="AR41" s="94"/>
      <c r="AS41" s="94"/>
      <c r="AT41" s="94"/>
      <c r="AU41" s="189" t="str">
        <f>IF(BT44&lt;&gt;0,BT44,"")</f>
        <v/>
      </c>
      <c r="AV41" s="189"/>
      <c r="AW41" s="189"/>
      <c r="AX41" s="189"/>
      <c r="AY41" s="189"/>
      <c r="AZ41" s="189"/>
      <c r="BA41" s="189"/>
      <c r="BB41" s="189"/>
      <c r="BC41" s="189"/>
      <c r="BD41" s="190"/>
      <c r="BE41" s="105" t="s">
        <v>22</v>
      </c>
      <c r="BF41" s="106"/>
      <c r="BG41" s="106"/>
      <c r="BH41" s="106"/>
      <c r="BI41" s="106"/>
      <c r="BJ41" s="107"/>
      <c r="BK41" s="105" t="s">
        <v>23</v>
      </c>
      <c r="BL41" s="106"/>
      <c r="BM41" s="106"/>
      <c r="BN41" s="107"/>
      <c r="BO41" s="11"/>
    </row>
    <row r="42" spans="1:72" ht="9" customHeight="1" x14ac:dyDescent="0.15">
      <c r="A42" s="1"/>
      <c r="B42" s="201"/>
      <c r="C42" s="201"/>
      <c r="D42" s="204"/>
      <c r="E42" s="204"/>
      <c r="F42" s="101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83"/>
      <c r="AI42" s="183"/>
      <c r="AJ42" s="183"/>
      <c r="AK42" s="183"/>
      <c r="AL42" s="183"/>
      <c r="AM42" s="184"/>
      <c r="AN42" s="29"/>
      <c r="AO42" s="187"/>
      <c r="AP42" s="188"/>
      <c r="AQ42" s="188"/>
      <c r="AR42" s="188"/>
      <c r="AS42" s="188"/>
      <c r="AT42" s="188"/>
      <c r="AU42" s="191"/>
      <c r="AV42" s="191"/>
      <c r="AW42" s="191"/>
      <c r="AX42" s="191"/>
      <c r="AY42" s="191"/>
      <c r="AZ42" s="191"/>
      <c r="BA42" s="191"/>
      <c r="BB42" s="191"/>
      <c r="BC42" s="191"/>
      <c r="BD42" s="192"/>
      <c r="BE42" s="108"/>
      <c r="BF42" s="109"/>
      <c r="BG42" s="109"/>
      <c r="BH42" s="109"/>
      <c r="BI42" s="109"/>
      <c r="BJ42" s="110"/>
      <c r="BK42" s="108"/>
      <c r="BL42" s="109"/>
      <c r="BM42" s="109"/>
      <c r="BN42" s="110"/>
      <c r="BO42" s="11"/>
      <c r="BT42" s="2" t="e">
        <f>VLOOKUP(AO36,商品一覧!$A$2:$C$100,3,FALSE)</f>
        <v>#N/A</v>
      </c>
    </row>
    <row r="43" spans="1:72" ht="9" customHeight="1" x14ac:dyDescent="0.15">
      <c r="A43" s="1"/>
      <c r="B43" s="201"/>
      <c r="C43" s="201"/>
      <c r="D43" s="204"/>
      <c r="E43" s="204"/>
      <c r="F43" s="101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83"/>
      <c r="AI43" s="183"/>
      <c r="AJ43" s="183"/>
      <c r="AK43" s="183"/>
      <c r="AL43" s="183"/>
      <c r="AM43" s="184"/>
      <c r="AN43" s="29"/>
      <c r="AO43" s="69"/>
      <c r="AP43" s="70"/>
      <c r="AQ43" s="70"/>
      <c r="AR43" s="70"/>
      <c r="AS43" s="70"/>
      <c r="AT43" s="70"/>
      <c r="AU43" s="191"/>
      <c r="AV43" s="191"/>
      <c r="AW43" s="191"/>
      <c r="AX43" s="191"/>
      <c r="AY43" s="191"/>
      <c r="AZ43" s="191"/>
      <c r="BA43" s="191"/>
      <c r="BB43" s="191"/>
      <c r="BC43" s="191"/>
      <c r="BD43" s="192"/>
      <c r="BE43" s="75"/>
      <c r="BF43" s="76"/>
      <c r="BG43" s="76"/>
      <c r="BH43" s="76"/>
      <c r="BI43" s="76"/>
      <c r="BJ43" s="77"/>
      <c r="BK43" s="75"/>
      <c r="BL43" s="76"/>
      <c r="BM43" s="76"/>
      <c r="BN43" s="77"/>
      <c r="BO43" s="11"/>
    </row>
    <row r="44" spans="1:72" ht="9" customHeight="1" thickBot="1" x14ac:dyDescent="0.25">
      <c r="A44" s="1"/>
      <c r="B44" s="201"/>
      <c r="C44" s="201"/>
      <c r="D44" s="204"/>
      <c r="E44" s="204"/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85"/>
      <c r="AI44" s="185"/>
      <c r="AJ44" s="185"/>
      <c r="AK44" s="185"/>
      <c r="AL44" s="185"/>
      <c r="AM44" s="186"/>
      <c r="AN44" s="29"/>
      <c r="AO44" s="71"/>
      <c r="AP44" s="72"/>
      <c r="AQ44" s="72"/>
      <c r="AR44" s="72"/>
      <c r="AS44" s="72"/>
      <c r="AT44" s="72"/>
      <c r="AU44" s="193"/>
      <c r="AV44" s="193"/>
      <c r="AW44" s="193"/>
      <c r="AX44" s="193"/>
      <c r="AY44" s="193"/>
      <c r="AZ44" s="193"/>
      <c r="BA44" s="193"/>
      <c r="BB44" s="193"/>
      <c r="BC44" s="193"/>
      <c r="BD44" s="194"/>
      <c r="BE44" s="78"/>
      <c r="BF44" s="79"/>
      <c r="BG44" s="79"/>
      <c r="BH44" s="79"/>
      <c r="BI44" s="79"/>
      <c r="BJ44" s="80"/>
      <c r="BK44" s="78"/>
      <c r="BL44" s="79"/>
      <c r="BM44" s="79"/>
      <c r="BN44" s="80"/>
      <c r="BO44" s="11"/>
      <c r="BT44" s="2">
        <f>IFERROR(BT42*BK39,0)</f>
        <v>0</v>
      </c>
    </row>
    <row r="45" spans="1:72" ht="9" customHeight="1" thickBot="1" x14ac:dyDescent="0.2">
      <c r="A45" s="1"/>
      <c r="B45" s="4"/>
      <c r="C45" s="4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11"/>
    </row>
    <row r="46" spans="1:72" ht="9" customHeight="1" x14ac:dyDescent="0.15">
      <c r="A46" s="1"/>
      <c r="B46" s="308" t="s">
        <v>24</v>
      </c>
      <c r="C46" s="309"/>
      <c r="D46" s="314" t="s">
        <v>9</v>
      </c>
      <c r="E46" s="315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70" t="s">
        <v>10</v>
      </c>
      <c r="S46" s="170"/>
      <c r="T46" s="170"/>
      <c r="U46" s="170"/>
      <c r="V46" s="170"/>
      <c r="W46" s="170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3"/>
      <c r="AN46" s="29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11"/>
    </row>
    <row r="47" spans="1:72" ht="9" customHeight="1" x14ac:dyDescent="0.15">
      <c r="A47" s="1"/>
      <c r="B47" s="310"/>
      <c r="C47" s="311"/>
      <c r="D47" s="316"/>
      <c r="E47" s="317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71"/>
      <c r="S47" s="171"/>
      <c r="T47" s="171"/>
      <c r="U47" s="171"/>
      <c r="V47" s="171"/>
      <c r="W47" s="171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5"/>
      <c r="AN47" s="29"/>
      <c r="AO47" s="176" t="s">
        <v>18</v>
      </c>
      <c r="AP47" s="154"/>
      <c r="AQ47" s="154"/>
      <c r="AR47" s="154"/>
      <c r="AS47" s="154"/>
      <c r="AT47" s="154"/>
      <c r="AU47" s="154"/>
      <c r="AV47" s="154"/>
      <c r="AW47" s="154"/>
      <c r="AX47" s="155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11"/>
    </row>
    <row r="48" spans="1:72" ht="9" customHeight="1" x14ac:dyDescent="0.15">
      <c r="A48" s="1"/>
      <c r="B48" s="310"/>
      <c r="C48" s="311"/>
      <c r="D48" s="195" t="s">
        <v>11</v>
      </c>
      <c r="E48" s="196"/>
      <c r="F48" s="114"/>
      <c r="G48" s="114"/>
      <c r="H48" s="114"/>
      <c r="I48" s="114"/>
      <c r="J48" s="114"/>
      <c r="K48" s="115"/>
      <c r="L48" s="116" t="s">
        <v>38</v>
      </c>
      <c r="M48" s="117"/>
      <c r="N48" s="118"/>
      <c r="O48" s="119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1"/>
      <c r="AN48" s="29"/>
      <c r="AO48" s="177"/>
      <c r="AP48" s="156"/>
      <c r="AQ48" s="156"/>
      <c r="AR48" s="156"/>
      <c r="AS48" s="156"/>
      <c r="AT48" s="156"/>
      <c r="AU48" s="156"/>
      <c r="AV48" s="156"/>
      <c r="AW48" s="156"/>
      <c r="AX48" s="157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11"/>
    </row>
    <row r="49" spans="1:72" ht="9" customHeight="1" x14ac:dyDescent="0.15">
      <c r="A49" s="1"/>
      <c r="B49" s="310"/>
      <c r="C49" s="311"/>
      <c r="D49" s="197"/>
      <c r="E49" s="198"/>
      <c r="F49" s="114"/>
      <c r="G49" s="114"/>
      <c r="H49" s="114"/>
      <c r="I49" s="114"/>
      <c r="J49" s="114"/>
      <c r="K49" s="115"/>
      <c r="L49" s="116"/>
      <c r="M49" s="117"/>
      <c r="N49" s="118"/>
      <c r="O49" s="119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1"/>
      <c r="AN49" s="29"/>
      <c r="AO49" s="87"/>
      <c r="AP49" s="88"/>
      <c r="AQ49" s="88"/>
      <c r="AR49" s="88"/>
      <c r="AS49" s="88"/>
      <c r="AT49" s="88"/>
      <c r="AU49" s="88"/>
      <c r="AV49" s="88"/>
      <c r="AW49" s="88"/>
      <c r="AX49" s="8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11"/>
    </row>
    <row r="50" spans="1:72" ht="9" customHeight="1" x14ac:dyDescent="0.15">
      <c r="A50" s="1"/>
      <c r="B50" s="310"/>
      <c r="C50" s="311"/>
      <c r="D50" s="197"/>
      <c r="E50" s="198"/>
      <c r="F50" s="114"/>
      <c r="G50" s="114"/>
      <c r="H50" s="114"/>
      <c r="I50" s="114"/>
      <c r="J50" s="114"/>
      <c r="K50" s="115"/>
      <c r="L50" s="116"/>
      <c r="M50" s="117"/>
      <c r="N50" s="118"/>
      <c r="O50" s="119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1"/>
      <c r="AN50" s="29"/>
      <c r="AO50" s="90"/>
      <c r="AP50" s="91"/>
      <c r="AQ50" s="91"/>
      <c r="AR50" s="91"/>
      <c r="AS50" s="91"/>
      <c r="AT50" s="91"/>
      <c r="AU50" s="91"/>
      <c r="AV50" s="91"/>
      <c r="AW50" s="91"/>
      <c r="AX50" s="92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11"/>
    </row>
    <row r="51" spans="1:72" ht="9" customHeight="1" x14ac:dyDescent="0.15">
      <c r="A51" s="1"/>
      <c r="B51" s="310"/>
      <c r="C51" s="311"/>
      <c r="D51" s="197"/>
      <c r="E51" s="198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1"/>
      <c r="AN51" s="29"/>
      <c r="AO51" s="93" t="s">
        <v>19</v>
      </c>
      <c r="AP51" s="94"/>
      <c r="AQ51" s="94"/>
      <c r="AR51" s="94"/>
      <c r="AS51" s="94"/>
      <c r="AT51" s="94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8"/>
      <c r="BK51" s="111" t="s">
        <v>20</v>
      </c>
      <c r="BL51" s="112"/>
      <c r="BM51" s="112"/>
      <c r="BN51" s="113"/>
      <c r="BO51" s="11"/>
      <c r="BT51" s="2">
        <f>IFERROR(VLOOKUP(F48,送料!$A$1:$B$47,2,FALSE),0)</f>
        <v>0</v>
      </c>
    </row>
    <row r="52" spans="1:72" ht="9" customHeight="1" x14ac:dyDescent="0.15">
      <c r="A52" s="1"/>
      <c r="B52" s="310"/>
      <c r="C52" s="311"/>
      <c r="D52" s="197"/>
      <c r="E52" s="198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1"/>
      <c r="AN52" s="29"/>
      <c r="AO52" s="95" t="str">
        <f>IFERROR(BT53,"")</f>
        <v/>
      </c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7"/>
      <c r="BK52" s="75"/>
      <c r="BL52" s="76"/>
      <c r="BM52" s="76"/>
      <c r="BN52" s="77"/>
      <c r="BO52" s="11"/>
    </row>
    <row r="53" spans="1:72" ht="9" customHeight="1" x14ac:dyDescent="0.15">
      <c r="A53" s="1"/>
      <c r="B53" s="310"/>
      <c r="C53" s="311"/>
      <c r="D53" s="199"/>
      <c r="E53" s="20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1"/>
      <c r="AN53" s="29"/>
      <c r="AO53" s="98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100"/>
      <c r="BK53" s="78"/>
      <c r="BL53" s="79"/>
      <c r="BM53" s="79"/>
      <c r="BN53" s="80"/>
      <c r="BO53" s="11"/>
      <c r="BT53" s="2" t="e">
        <f>VLOOKUP(AO49,商品一覧!$A$2:$C$100,2,FALSE)</f>
        <v>#N/A</v>
      </c>
    </row>
    <row r="54" spans="1:72" ht="9" customHeight="1" x14ac:dyDescent="0.15">
      <c r="A54" s="1"/>
      <c r="B54" s="310"/>
      <c r="C54" s="311"/>
      <c r="D54" s="195" t="s">
        <v>13</v>
      </c>
      <c r="E54" s="196"/>
      <c r="F54" s="178" t="s">
        <v>14</v>
      </c>
      <c r="G54" s="179"/>
      <c r="H54" s="179"/>
      <c r="I54" s="179"/>
      <c r="J54" s="179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1" t="s">
        <v>15</v>
      </c>
      <c r="AI54" s="181"/>
      <c r="AJ54" s="181"/>
      <c r="AK54" s="181"/>
      <c r="AL54" s="181"/>
      <c r="AM54" s="182"/>
      <c r="AN54" s="29"/>
      <c r="AO54" s="93" t="s">
        <v>21</v>
      </c>
      <c r="AP54" s="94"/>
      <c r="AQ54" s="94"/>
      <c r="AR54" s="94"/>
      <c r="AS54" s="94"/>
      <c r="AT54" s="94"/>
      <c r="AU54" s="189" t="str">
        <f>IF(BT57&lt;&gt;0,BT57,"")</f>
        <v/>
      </c>
      <c r="AV54" s="189"/>
      <c r="AW54" s="189"/>
      <c r="AX54" s="189"/>
      <c r="AY54" s="189"/>
      <c r="AZ54" s="189"/>
      <c r="BA54" s="189"/>
      <c r="BB54" s="189"/>
      <c r="BC54" s="189"/>
      <c r="BD54" s="190"/>
      <c r="BE54" s="105" t="s">
        <v>22</v>
      </c>
      <c r="BF54" s="106"/>
      <c r="BG54" s="106"/>
      <c r="BH54" s="106"/>
      <c r="BI54" s="106"/>
      <c r="BJ54" s="107"/>
      <c r="BK54" s="105" t="s">
        <v>23</v>
      </c>
      <c r="BL54" s="106"/>
      <c r="BM54" s="106"/>
      <c r="BN54" s="107"/>
      <c r="BO54" s="11"/>
    </row>
    <row r="55" spans="1:72" ht="9" customHeight="1" x14ac:dyDescent="0.15">
      <c r="A55" s="1"/>
      <c r="B55" s="310"/>
      <c r="C55" s="311"/>
      <c r="D55" s="197"/>
      <c r="E55" s="198"/>
      <c r="F55" s="101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83"/>
      <c r="AI55" s="183"/>
      <c r="AJ55" s="183"/>
      <c r="AK55" s="183"/>
      <c r="AL55" s="183"/>
      <c r="AM55" s="184"/>
      <c r="AN55" s="29"/>
      <c r="AO55" s="187"/>
      <c r="AP55" s="188"/>
      <c r="AQ55" s="188"/>
      <c r="AR55" s="188"/>
      <c r="AS55" s="188"/>
      <c r="AT55" s="188"/>
      <c r="AU55" s="191"/>
      <c r="AV55" s="191"/>
      <c r="AW55" s="191"/>
      <c r="AX55" s="191"/>
      <c r="AY55" s="191"/>
      <c r="AZ55" s="191"/>
      <c r="BA55" s="191"/>
      <c r="BB55" s="191"/>
      <c r="BC55" s="191"/>
      <c r="BD55" s="192"/>
      <c r="BE55" s="108"/>
      <c r="BF55" s="109"/>
      <c r="BG55" s="109"/>
      <c r="BH55" s="109"/>
      <c r="BI55" s="109"/>
      <c r="BJ55" s="110"/>
      <c r="BK55" s="108"/>
      <c r="BL55" s="109"/>
      <c r="BM55" s="109"/>
      <c r="BN55" s="110"/>
      <c r="BO55" s="11"/>
      <c r="BT55" s="2" t="e">
        <f>VLOOKUP(AO49,商品一覧!$A$2:$C$100,3,FALSE)</f>
        <v>#N/A</v>
      </c>
    </row>
    <row r="56" spans="1:72" ht="9" customHeight="1" x14ac:dyDescent="0.15">
      <c r="A56" s="1"/>
      <c r="B56" s="310"/>
      <c r="C56" s="311"/>
      <c r="D56" s="197"/>
      <c r="E56" s="198"/>
      <c r="F56" s="101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83"/>
      <c r="AI56" s="183"/>
      <c r="AJ56" s="183"/>
      <c r="AK56" s="183"/>
      <c r="AL56" s="183"/>
      <c r="AM56" s="184"/>
      <c r="AN56" s="29"/>
      <c r="AO56" s="69"/>
      <c r="AP56" s="70"/>
      <c r="AQ56" s="70"/>
      <c r="AR56" s="70"/>
      <c r="AS56" s="70"/>
      <c r="AT56" s="70"/>
      <c r="AU56" s="191"/>
      <c r="AV56" s="191"/>
      <c r="AW56" s="191"/>
      <c r="AX56" s="191"/>
      <c r="AY56" s="191"/>
      <c r="AZ56" s="191"/>
      <c r="BA56" s="191"/>
      <c r="BB56" s="191"/>
      <c r="BC56" s="191"/>
      <c r="BD56" s="192"/>
      <c r="BE56" s="75"/>
      <c r="BF56" s="76"/>
      <c r="BG56" s="76"/>
      <c r="BH56" s="76"/>
      <c r="BI56" s="76"/>
      <c r="BJ56" s="77"/>
      <c r="BK56" s="75"/>
      <c r="BL56" s="76"/>
      <c r="BM56" s="76"/>
      <c r="BN56" s="77"/>
      <c r="BO56" s="11"/>
    </row>
    <row r="57" spans="1:72" ht="9" customHeight="1" thickBot="1" x14ac:dyDescent="0.25">
      <c r="A57" s="1"/>
      <c r="B57" s="312"/>
      <c r="C57" s="313"/>
      <c r="D57" s="202"/>
      <c r="E57" s="203"/>
      <c r="F57" s="103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85"/>
      <c r="AI57" s="185"/>
      <c r="AJ57" s="185"/>
      <c r="AK57" s="185"/>
      <c r="AL57" s="185"/>
      <c r="AM57" s="186"/>
      <c r="AN57" s="29"/>
      <c r="AO57" s="71"/>
      <c r="AP57" s="72"/>
      <c r="AQ57" s="72"/>
      <c r="AR57" s="72"/>
      <c r="AS57" s="72"/>
      <c r="AT57" s="72"/>
      <c r="AU57" s="193"/>
      <c r="AV57" s="193"/>
      <c r="AW57" s="193"/>
      <c r="AX57" s="193"/>
      <c r="AY57" s="193"/>
      <c r="AZ57" s="193"/>
      <c r="BA57" s="193"/>
      <c r="BB57" s="193"/>
      <c r="BC57" s="193"/>
      <c r="BD57" s="194"/>
      <c r="BE57" s="78"/>
      <c r="BF57" s="79"/>
      <c r="BG57" s="79"/>
      <c r="BH57" s="79"/>
      <c r="BI57" s="79"/>
      <c r="BJ57" s="80"/>
      <c r="BK57" s="78"/>
      <c r="BL57" s="79"/>
      <c r="BM57" s="79"/>
      <c r="BN57" s="80"/>
      <c r="BO57" s="11"/>
      <c r="BT57" s="2">
        <f>IFERROR(BT55*BK52,0)</f>
        <v>0</v>
      </c>
    </row>
    <row r="58" spans="1:72" ht="9" customHeight="1" thickBot="1" x14ac:dyDescent="0.2">
      <c r="A58" s="1"/>
      <c r="B58" s="4"/>
      <c r="C58" s="4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11"/>
    </row>
    <row r="59" spans="1:72" ht="9" customHeight="1" thickBot="1" x14ac:dyDescent="0.2">
      <c r="A59" s="1"/>
      <c r="B59" s="158" t="s">
        <v>25</v>
      </c>
      <c r="C59" s="159"/>
      <c r="D59" s="164" t="s">
        <v>26</v>
      </c>
      <c r="E59" s="165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70" t="s">
        <v>10</v>
      </c>
      <c r="S59" s="170"/>
      <c r="T59" s="170"/>
      <c r="U59" s="170"/>
      <c r="V59" s="170"/>
      <c r="W59" s="170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3"/>
      <c r="AN59" s="29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11"/>
    </row>
    <row r="60" spans="1:72" ht="9" customHeight="1" x14ac:dyDescent="0.15">
      <c r="A60" s="1"/>
      <c r="B60" s="160"/>
      <c r="C60" s="161"/>
      <c r="D60" s="166"/>
      <c r="E60" s="167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71"/>
      <c r="S60" s="171"/>
      <c r="T60" s="171"/>
      <c r="U60" s="171"/>
      <c r="V60" s="171"/>
      <c r="W60" s="171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5"/>
      <c r="AN60" s="29"/>
      <c r="AO60" s="176" t="s">
        <v>18</v>
      </c>
      <c r="AP60" s="154"/>
      <c r="AQ60" s="154"/>
      <c r="AR60" s="154"/>
      <c r="AS60" s="154"/>
      <c r="AT60" s="154"/>
      <c r="AU60" s="154"/>
      <c r="AV60" s="154"/>
      <c r="AW60" s="154"/>
      <c r="AX60" s="155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11"/>
    </row>
    <row r="61" spans="1:72" ht="9" customHeight="1" thickBot="1" x14ac:dyDescent="0.2">
      <c r="A61" s="1"/>
      <c r="B61" s="160"/>
      <c r="C61" s="161"/>
      <c r="D61" s="81" t="s">
        <v>11</v>
      </c>
      <c r="E61" s="82"/>
      <c r="F61" s="114"/>
      <c r="G61" s="114"/>
      <c r="H61" s="114"/>
      <c r="I61" s="114"/>
      <c r="J61" s="114"/>
      <c r="K61" s="115"/>
      <c r="L61" s="116" t="s">
        <v>38</v>
      </c>
      <c r="M61" s="117"/>
      <c r="N61" s="118"/>
      <c r="O61" s="119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1"/>
      <c r="AN61" s="29"/>
      <c r="AO61" s="177"/>
      <c r="AP61" s="156"/>
      <c r="AQ61" s="156"/>
      <c r="AR61" s="156"/>
      <c r="AS61" s="156"/>
      <c r="AT61" s="156"/>
      <c r="AU61" s="156"/>
      <c r="AV61" s="156"/>
      <c r="AW61" s="156"/>
      <c r="AX61" s="157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11"/>
    </row>
    <row r="62" spans="1:72" ht="9" customHeight="1" thickBot="1" x14ac:dyDescent="0.2">
      <c r="A62" s="1"/>
      <c r="B62" s="160"/>
      <c r="C62" s="161"/>
      <c r="D62" s="83"/>
      <c r="E62" s="84"/>
      <c r="F62" s="114"/>
      <c r="G62" s="114"/>
      <c r="H62" s="114"/>
      <c r="I62" s="114"/>
      <c r="J62" s="114"/>
      <c r="K62" s="115"/>
      <c r="L62" s="116"/>
      <c r="M62" s="117"/>
      <c r="N62" s="118"/>
      <c r="O62" s="119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1"/>
      <c r="AN62" s="29"/>
      <c r="AO62" s="87"/>
      <c r="AP62" s="88"/>
      <c r="AQ62" s="88"/>
      <c r="AR62" s="88"/>
      <c r="AS62" s="88"/>
      <c r="AT62" s="88"/>
      <c r="AU62" s="88"/>
      <c r="AV62" s="88"/>
      <c r="AW62" s="88"/>
      <c r="AX62" s="8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11"/>
    </row>
    <row r="63" spans="1:72" ht="9" customHeight="1" thickBot="1" x14ac:dyDescent="0.2">
      <c r="A63" s="1"/>
      <c r="B63" s="160"/>
      <c r="C63" s="161"/>
      <c r="D63" s="83"/>
      <c r="E63" s="84"/>
      <c r="F63" s="114"/>
      <c r="G63" s="114"/>
      <c r="H63" s="114"/>
      <c r="I63" s="114"/>
      <c r="J63" s="114"/>
      <c r="K63" s="115"/>
      <c r="L63" s="116"/>
      <c r="M63" s="117"/>
      <c r="N63" s="118"/>
      <c r="O63" s="119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1"/>
      <c r="AN63" s="29"/>
      <c r="AO63" s="90"/>
      <c r="AP63" s="91"/>
      <c r="AQ63" s="91"/>
      <c r="AR63" s="91"/>
      <c r="AS63" s="91"/>
      <c r="AT63" s="91"/>
      <c r="AU63" s="91"/>
      <c r="AV63" s="91"/>
      <c r="AW63" s="91"/>
      <c r="AX63" s="92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11"/>
    </row>
    <row r="64" spans="1:72" ht="9" customHeight="1" thickBot="1" x14ac:dyDescent="0.2">
      <c r="A64" s="1"/>
      <c r="B64" s="160"/>
      <c r="C64" s="161"/>
      <c r="D64" s="83"/>
      <c r="E64" s="84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1"/>
      <c r="AN64" s="29"/>
      <c r="AO64" s="93" t="s">
        <v>19</v>
      </c>
      <c r="AP64" s="94"/>
      <c r="AQ64" s="94"/>
      <c r="AR64" s="94"/>
      <c r="AS64" s="94"/>
      <c r="AT64" s="94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8"/>
      <c r="BK64" s="111" t="s">
        <v>20</v>
      </c>
      <c r="BL64" s="112"/>
      <c r="BM64" s="112"/>
      <c r="BN64" s="113"/>
      <c r="BO64" s="11"/>
      <c r="BT64" s="2">
        <f>IFERROR(VLOOKUP(F61,送料!$A$1:$B$47,2,FALSE),0)</f>
        <v>0</v>
      </c>
    </row>
    <row r="65" spans="1:103" ht="9" customHeight="1" thickBot="1" x14ac:dyDescent="0.2">
      <c r="A65" s="1"/>
      <c r="B65" s="160"/>
      <c r="C65" s="161"/>
      <c r="D65" s="83"/>
      <c r="E65" s="84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1"/>
      <c r="AN65" s="29"/>
      <c r="AO65" s="95" t="str">
        <f>IFERROR(BT66,"")</f>
        <v/>
      </c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7"/>
      <c r="BK65" s="75"/>
      <c r="BL65" s="76"/>
      <c r="BM65" s="76"/>
      <c r="BN65" s="77"/>
      <c r="BO65" s="11"/>
    </row>
    <row r="66" spans="1:103" ht="9" customHeight="1" x14ac:dyDescent="0.15">
      <c r="A66" s="1"/>
      <c r="B66" s="160"/>
      <c r="C66" s="161"/>
      <c r="D66" s="85"/>
      <c r="E66" s="86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1"/>
      <c r="AN66" s="29"/>
      <c r="AO66" s="98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100"/>
      <c r="BK66" s="78"/>
      <c r="BL66" s="79"/>
      <c r="BM66" s="79"/>
      <c r="BN66" s="80"/>
      <c r="BO66" s="11"/>
      <c r="BT66" s="2" t="e">
        <f>VLOOKUP(AO62,商品一覧!$A$2:$C$100,2,FALSE)</f>
        <v>#N/A</v>
      </c>
    </row>
    <row r="67" spans="1:103" ht="9" customHeight="1" thickBot="1" x14ac:dyDescent="0.2">
      <c r="A67" s="1"/>
      <c r="B67" s="160"/>
      <c r="C67" s="161"/>
      <c r="D67" s="81" t="s">
        <v>13</v>
      </c>
      <c r="E67" s="82"/>
      <c r="F67" s="178" t="s">
        <v>14</v>
      </c>
      <c r="G67" s="179"/>
      <c r="H67" s="179"/>
      <c r="I67" s="179"/>
      <c r="J67" s="179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1" t="s">
        <v>15</v>
      </c>
      <c r="AI67" s="181"/>
      <c r="AJ67" s="181"/>
      <c r="AK67" s="181"/>
      <c r="AL67" s="181"/>
      <c r="AM67" s="182"/>
      <c r="AN67" s="29"/>
      <c r="AO67" s="93" t="s">
        <v>21</v>
      </c>
      <c r="AP67" s="94"/>
      <c r="AQ67" s="94"/>
      <c r="AR67" s="94"/>
      <c r="AS67" s="94"/>
      <c r="AT67" s="94"/>
      <c r="AU67" s="189" t="str">
        <f>IF(BT70&lt;&gt;0,BT70,"")</f>
        <v/>
      </c>
      <c r="AV67" s="189"/>
      <c r="AW67" s="189"/>
      <c r="AX67" s="189"/>
      <c r="AY67" s="189"/>
      <c r="AZ67" s="189"/>
      <c r="BA67" s="189"/>
      <c r="BB67" s="189"/>
      <c r="BC67" s="189"/>
      <c r="BD67" s="190"/>
      <c r="BE67" s="105" t="s">
        <v>22</v>
      </c>
      <c r="BF67" s="106"/>
      <c r="BG67" s="106"/>
      <c r="BH67" s="106"/>
      <c r="BI67" s="106"/>
      <c r="BJ67" s="107"/>
      <c r="BK67" s="105" t="s">
        <v>23</v>
      </c>
      <c r="BL67" s="106"/>
      <c r="BM67" s="106"/>
      <c r="BN67" s="107"/>
      <c r="BO67" s="11"/>
    </row>
    <row r="68" spans="1:103" ht="9" customHeight="1" thickBot="1" x14ac:dyDescent="0.2">
      <c r="A68" s="1"/>
      <c r="B68" s="160"/>
      <c r="C68" s="161"/>
      <c r="D68" s="83"/>
      <c r="E68" s="84"/>
      <c r="F68" s="101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83"/>
      <c r="AI68" s="183"/>
      <c r="AJ68" s="183"/>
      <c r="AK68" s="183"/>
      <c r="AL68" s="183"/>
      <c r="AM68" s="184"/>
      <c r="AN68" s="29"/>
      <c r="AO68" s="187"/>
      <c r="AP68" s="188"/>
      <c r="AQ68" s="188"/>
      <c r="AR68" s="188"/>
      <c r="AS68" s="188"/>
      <c r="AT68" s="188"/>
      <c r="AU68" s="191"/>
      <c r="AV68" s="191"/>
      <c r="AW68" s="191"/>
      <c r="AX68" s="191"/>
      <c r="AY68" s="191"/>
      <c r="AZ68" s="191"/>
      <c r="BA68" s="191"/>
      <c r="BB68" s="191"/>
      <c r="BC68" s="191"/>
      <c r="BD68" s="192"/>
      <c r="BE68" s="108"/>
      <c r="BF68" s="109"/>
      <c r="BG68" s="109"/>
      <c r="BH68" s="109"/>
      <c r="BI68" s="109"/>
      <c r="BJ68" s="110"/>
      <c r="BK68" s="108"/>
      <c r="BL68" s="109"/>
      <c r="BM68" s="109"/>
      <c r="BN68" s="110"/>
      <c r="BO68" s="11"/>
      <c r="BT68" s="2" t="e">
        <f>VLOOKUP(AO62,商品一覧!$A$2:$C$100,3,FALSE)</f>
        <v>#N/A</v>
      </c>
    </row>
    <row r="69" spans="1:103" ht="9" customHeight="1" thickBot="1" x14ac:dyDescent="0.2">
      <c r="A69" s="1"/>
      <c r="B69" s="160"/>
      <c r="C69" s="161"/>
      <c r="D69" s="83"/>
      <c r="E69" s="84"/>
      <c r="F69" s="101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83"/>
      <c r="AI69" s="183"/>
      <c r="AJ69" s="183"/>
      <c r="AK69" s="183"/>
      <c r="AL69" s="183"/>
      <c r="AM69" s="184"/>
      <c r="AN69" s="29"/>
      <c r="AO69" s="69"/>
      <c r="AP69" s="70"/>
      <c r="AQ69" s="70"/>
      <c r="AR69" s="70"/>
      <c r="AS69" s="70"/>
      <c r="AT69" s="70"/>
      <c r="AU69" s="191"/>
      <c r="AV69" s="191"/>
      <c r="AW69" s="191"/>
      <c r="AX69" s="191"/>
      <c r="AY69" s="191"/>
      <c r="AZ69" s="191"/>
      <c r="BA69" s="191"/>
      <c r="BB69" s="191"/>
      <c r="BC69" s="191"/>
      <c r="BD69" s="192"/>
      <c r="BE69" s="75"/>
      <c r="BF69" s="76"/>
      <c r="BG69" s="76"/>
      <c r="BH69" s="76"/>
      <c r="BI69" s="76"/>
      <c r="BJ69" s="77"/>
      <c r="BK69" s="75"/>
      <c r="BL69" s="76"/>
      <c r="BM69" s="76"/>
      <c r="BN69" s="77"/>
      <c r="BO69" s="11"/>
    </row>
    <row r="70" spans="1:103" ht="9" customHeight="1" thickBot="1" x14ac:dyDescent="0.25">
      <c r="A70" s="1"/>
      <c r="B70" s="162"/>
      <c r="C70" s="163"/>
      <c r="D70" s="85"/>
      <c r="E70" s="86"/>
      <c r="F70" s="103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85"/>
      <c r="AI70" s="185"/>
      <c r="AJ70" s="185"/>
      <c r="AK70" s="185"/>
      <c r="AL70" s="185"/>
      <c r="AM70" s="186"/>
      <c r="AN70" s="29"/>
      <c r="AO70" s="71"/>
      <c r="AP70" s="72"/>
      <c r="AQ70" s="72"/>
      <c r="AR70" s="72"/>
      <c r="AS70" s="72"/>
      <c r="AT70" s="72"/>
      <c r="AU70" s="193"/>
      <c r="AV70" s="193"/>
      <c r="AW70" s="193"/>
      <c r="AX70" s="193"/>
      <c r="AY70" s="193"/>
      <c r="AZ70" s="193"/>
      <c r="BA70" s="193"/>
      <c r="BB70" s="193"/>
      <c r="BC70" s="193"/>
      <c r="BD70" s="194"/>
      <c r="BE70" s="78"/>
      <c r="BF70" s="79"/>
      <c r="BG70" s="79"/>
      <c r="BH70" s="79"/>
      <c r="BI70" s="79"/>
      <c r="BJ70" s="80"/>
      <c r="BK70" s="78"/>
      <c r="BL70" s="79"/>
      <c r="BM70" s="79"/>
      <c r="BN70" s="80"/>
      <c r="BO70" s="11"/>
      <c r="BT70" s="2">
        <f>IFERROR(BT68*BK65,0)</f>
        <v>0</v>
      </c>
    </row>
    <row r="71" spans="1:103" ht="9" customHeight="1" thickBot="1" x14ac:dyDescent="0.2">
      <c r="A71" s="1"/>
      <c r="B71" s="4"/>
      <c r="C71" s="4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11"/>
    </row>
    <row r="72" spans="1:103" ht="9" customHeight="1" thickBot="1" x14ac:dyDescent="0.2">
      <c r="A72" s="1"/>
      <c r="B72" s="158" t="s">
        <v>27</v>
      </c>
      <c r="C72" s="159"/>
      <c r="D72" s="164" t="s">
        <v>9</v>
      </c>
      <c r="E72" s="165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70" t="s">
        <v>10</v>
      </c>
      <c r="S72" s="170"/>
      <c r="T72" s="170"/>
      <c r="U72" s="170"/>
      <c r="V72" s="170"/>
      <c r="W72" s="170"/>
      <c r="X72" s="172"/>
      <c r="Y72" s="172"/>
      <c r="Z72" s="172"/>
      <c r="AA72" s="172"/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3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11"/>
    </row>
    <row r="73" spans="1:103" ht="9" customHeight="1" x14ac:dyDescent="0.15">
      <c r="A73" s="1"/>
      <c r="B73" s="160"/>
      <c r="C73" s="161"/>
      <c r="D73" s="166"/>
      <c r="E73" s="167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71"/>
      <c r="S73" s="171"/>
      <c r="T73" s="171"/>
      <c r="U73" s="171"/>
      <c r="V73" s="171"/>
      <c r="W73" s="171"/>
      <c r="X73" s="174"/>
      <c r="Y73" s="174"/>
      <c r="Z73" s="174"/>
      <c r="AA73" s="174"/>
      <c r="AB73" s="174"/>
      <c r="AC73" s="174"/>
      <c r="AD73" s="174"/>
      <c r="AE73" s="174"/>
      <c r="AF73" s="174"/>
      <c r="AG73" s="174"/>
      <c r="AH73" s="174"/>
      <c r="AI73" s="174"/>
      <c r="AJ73" s="174"/>
      <c r="AK73" s="174"/>
      <c r="AL73" s="174"/>
      <c r="AM73" s="175"/>
      <c r="AN73" s="29"/>
      <c r="AO73" s="176" t="s">
        <v>18</v>
      </c>
      <c r="AP73" s="154"/>
      <c r="AQ73" s="154"/>
      <c r="AR73" s="154"/>
      <c r="AS73" s="154"/>
      <c r="AT73" s="154"/>
      <c r="AU73" s="154"/>
      <c r="AV73" s="154"/>
      <c r="AW73" s="154"/>
      <c r="AX73" s="155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11"/>
    </row>
    <row r="74" spans="1:103" ht="9" customHeight="1" thickBot="1" x14ac:dyDescent="0.2">
      <c r="A74" s="1"/>
      <c r="B74" s="160"/>
      <c r="C74" s="161"/>
      <c r="D74" s="81" t="s">
        <v>11</v>
      </c>
      <c r="E74" s="82"/>
      <c r="F74" s="114"/>
      <c r="G74" s="114"/>
      <c r="H74" s="114"/>
      <c r="I74" s="114"/>
      <c r="J74" s="114"/>
      <c r="K74" s="115"/>
      <c r="L74" s="116" t="s">
        <v>38</v>
      </c>
      <c r="M74" s="117"/>
      <c r="N74" s="118"/>
      <c r="O74" s="119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1"/>
      <c r="AN74" s="29"/>
      <c r="AO74" s="177"/>
      <c r="AP74" s="156"/>
      <c r="AQ74" s="156"/>
      <c r="AR74" s="156"/>
      <c r="AS74" s="156"/>
      <c r="AT74" s="156"/>
      <c r="AU74" s="156"/>
      <c r="AV74" s="156"/>
      <c r="AW74" s="156"/>
      <c r="AX74" s="157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11"/>
    </row>
    <row r="75" spans="1:103" ht="9" customHeight="1" thickBot="1" x14ac:dyDescent="0.2">
      <c r="A75" s="1"/>
      <c r="B75" s="160"/>
      <c r="C75" s="161"/>
      <c r="D75" s="83"/>
      <c r="E75" s="84"/>
      <c r="F75" s="114"/>
      <c r="G75" s="114"/>
      <c r="H75" s="114"/>
      <c r="I75" s="114"/>
      <c r="J75" s="114"/>
      <c r="K75" s="115"/>
      <c r="L75" s="116"/>
      <c r="M75" s="117"/>
      <c r="N75" s="118"/>
      <c r="O75" s="119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1"/>
      <c r="AN75" s="29"/>
      <c r="AO75" s="87"/>
      <c r="AP75" s="88"/>
      <c r="AQ75" s="88"/>
      <c r="AR75" s="88"/>
      <c r="AS75" s="88"/>
      <c r="AT75" s="88"/>
      <c r="AU75" s="88"/>
      <c r="AV75" s="88"/>
      <c r="AW75" s="88"/>
      <c r="AX75" s="8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11"/>
    </row>
    <row r="76" spans="1:103" ht="9" customHeight="1" thickBot="1" x14ac:dyDescent="0.2">
      <c r="A76" s="1"/>
      <c r="B76" s="160"/>
      <c r="C76" s="161"/>
      <c r="D76" s="83"/>
      <c r="E76" s="84"/>
      <c r="F76" s="114"/>
      <c r="G76" s="114"/>
      <c r="H76" s="114"/>
      <c r="I76" s="114"/>
      <c r="J76" s="114"/>
      <c r="K76" s="115"/>
      <c r="L76" s="116"/>
      <c r="M76" s="117"/>
      <c r="N76" s="118"/>
      <c r="O76" s="119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1"/>
      <c r="AN76" s="29"/>
      <c r="AO76" s="90"/>
      <c r="AP76" s="91"/>
      <c r="AQ76" s="91"/>
      <c r="AR76" s="91"/>
      <c r="AS76" s="91"/>
      <c r="AT76" s="91"/>
      <c r="AU76" s="91"/>
      <c r="AV76" s="91"/>
      <c r="AW76" s="91"/>
      <c r="AX76" s="92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11"/>
    </row>
    <row r="77" spans="1:103" ht="9" customHeight="1" thickBot="1" x14ac:dyDescent="0.2">
      <c r="A77" s="1"/>
      <c r="B77" s="160"/>
      <c r="C77" s="161"/>
      <c r="D77" s="83"/>
      <c r="E77" s="84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1"/>
      <c r="AN77" s="29"/>
      <c r="AO77" s="93" t="s">
        <v>19</v>
      </c>
      <c r="AP77" s="94"/>
      <c r="AQ77" s="94"/>
      <c r="AR77" s="94"/>
      <c r="AS77" s="94"/>
      <c r="AT77" s="94"/>
      <c r="AU77" s="67"/>
      <c r="AV77" s="67"/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111" t="s">
        <v>20</v>
      </c>
      <c r="BL77" s="112"/>
      <c r="BM77" s="112"/>
      <c r="BN77" s="113"/>
      <c r="BO77" s="11"/>
      <c r="BT77" s="2">
        <f>IFERROR(VLOOKUP(F74,送料!$A$1:$B$47,2,FALSE),0)</f>
        <v>0</v>
      </c>
    </row>
    <row r="78" spans="1:103" ht="9" customHeight="1" thickBot="1" x14ac:dyDescent="0.2">
      <c r="A78" s="1"/>
      <c r="B78" s="160"/>
      <c r="C78" s="161"/>
      <c r="D78" s="83"/>
      <c r="E78" s="84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1"/>
      <c r="AN78" s="29"/>
      <c r="AO78" s="95" t="str">
        <f>IFERROR(BT79,"")</f>
        <v/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  <c r="BH78" s="96"/>
      <c r="BI78" s="96"/>
      <c r="BJ78" s="97"/>
      <c r="BK78" s="75"/>
      <c r="BL78" s="76"/>
      <c r="BM78" s="76"/>
      <c r="BN78" s="77"/>
      <c r="BO78" s="11"/>
    </row>
    <row r="79" spans="1:103" ht="9" customHeight="1" x14ac:dyDescent="0.15">
      <c r="A79" s="1"/>
      <c r="B79" s="160"/>
      <c r="C79" s="161"/>
      <c r="D79" s="85"/>
      <c r="E79" s="86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1"/>
      <c r="AN79" s="29"/>
      <c r="AO79" s="98"/>
      <c r="AP79" s="99"/>
      <c r="AQ79" s="99"/>
      <c r="AR79" s="99"/>
      <c r="AS79" s="99"/>
      <c r="AT79" s="99"/>
      <c r="AU79" s="99"/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  <c r="BG79" s="99"/>
      <c r="BH79" s="99"/>
      <c r="BI79" s="99"/>
      <c r="BJ79" s="100"/>
      <c r="BK79" s="78"/>
      <c r="BL79" s="79"/>
      <c r="BM79" s="79"/>
      <c r="BN79" s="80"/>
      <c r="BO79" s="11"/>
      <c r="BT79" s="2" t="e">
        <f>VLOOKUP(AO75,商品一覧!$A$2:$C$100,2,FALSE)</f>
        <v>#N/A</v>
      </c>
    </row>
    <row r="80" spans="1:103" ht="9" customHeight="1" thickBot="1" x14ac:dyDescent="0.2">
      <c r="A80" s="1"/>
      <c r="B80" s="160"/>
      <c r="C80" s="161"/>
      <c r="D80" s="81" t="s">
        <v>13</v>
      </c>
      <c r="E80" s="82"/>
      <c r="F80" s="178" t="s">
        <v>14</v>
      </c>
      <c r="G80" s="179"/>
      <c r="H80" s="179"/>
      <c r="I80" s="179"/>
      <c r="J80" s="179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1" t="s">
        <v>15</v>
      </c>
      <c r="AI80" s="181"/>
      <c r="AJ80" s="181"/>
      <c r="AK80" s="181"/>
      <c r="AL80" s="181"/>
      <c r="AM80" s="182"/>
      <c r="AN80" s="29"/>
      <c r="AO80" s="93" t="s">
        <v>21</v>
      </c>
      <c r="AP80" s="94"/>
      <c r="AQ80" s="94"/>
      <c r="AR80" s="94"/>
      <c r="AS80" s="94"/>
      <c r="AT80" s="94"/>
      <c r="AU80" s="189" t="str">
        <f>IF(BT83&lt;&gt;0,BT83,"")</f>
        <v/>
      </c>
      <c r="AV80" s="189"/>
      <c r="AW80" s="189"/>
      <c r="AX80" s="189"/>
      <c r="AY80" s="189"/>
      <c r="AZ80" s="189"/>
      <c r="BA80" s="189"/>
      <c r="BB80" s="189"/>
      <c r="BC80" s="189"/>
      <c r="BD80" s="190"/>
      <c r="BE80" s="105" t="s">
        <v>22</v>
      </c>
      <c r="BF80" s="106"/>
      <c r="BG80" s="106"/>
      <c r="BH80" s="106"/>
      <c r="BI80" s="106"/>
      <c r="BJ80" s="107"/>
      <c r="BK80" s="105" t="s">
        <v>23</v>
      </c>
      <c r="BL80" s="106"/>
      <c r="BM80" s="106"/>
      <c r="BN80" s="107"/>
      <c r="BO80" s="11"/>
      <c r="BU80" s="146"/>
      <c r="BV80" s="146"/>
      <c r="BW80" s="146"/>
      <c r="BX80" s="146"/>
      <c r="BY80" s="146"/>
      <c r="BZ80" s="146"/>
      <c r="CA80" s="146"/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6"/>
      <c r="CP80" s="146"/>
      <c r="CQ80" s="146"/>
      <c r="CR80" s="146"/>
      <c r="CS80" s="146"/>
      <c r="CT80" s="146"/>
      <c r="CU80" s="146"/>
      <c r="CV80" s="146"/>
      <c r="CW80" s="146"/>
      <c r="CX80" s="146"/>
      <c r="CY80" s="146"/>
    </row>
    <row r="81" spans="1:103" ht="9" customHeight="1" thickBot="1" x14ac:dyDescent="0.2">
      <c r="A81" s="1"/>
      <c r="B81" s="160"/>
      <c r="C81" s="161"/>
      <c r="D81" s="83"/>
      <c r="E81" s="84"/>
      <c r="F81" s="101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83"/>
      <c r="AI81" s="183"/>
      <c r="AJ81" s="183"/>
      <c r="AK81" s="183"/>
      <c r="AL81" s="183"/>
      <c r="AM81" s="184"/>
      <c r="AN81" s="29"/>
      <c r="AO81" s="187"/>
      <c r="AP81" s="188"/>
      <c r="AQ81" s="188"/>
      <c r="AR81" s="188"/>
      <c r="AS81" s="188"/>
      <c r="AT81" s="188"/>
      <c r="AU81" s="191"/>
      <c r="AV81" s="191"/>
      <c r="AW81" s="191"/>
      <c r="AX81" s="191"/>
      <c r="AY81" s="191"/>
      <c r="AZ81" s="191"/>
      <c r="BA81" s="191"/>
      <c r="BB81" s="191"/>
      <c r="BC81" s="191"/>
      <c r="BD81" s="192"/>
      <c r="BE81" s="108"/>
      <c r="BF81" s="109"/>
      <c r="BG81" s="109"/>
      <c r="BH81" s="109"/>
      <c r="BI81" s="109"/>
      <c r="BJ81" s="110"/>
      <c r="BK81" s="108"/>
      <c r="BL81" s="109"/>
      <c r="BM81" s="109"/>
      <c r="BN81" s="110"/>
      <c r="BO81" s="11"/>
      <c r="BT81" s="2" t="e">
        <f>VLOOKUP(AO75,商品一覧!$A$2:$C$100,3,FALSE)</f>
        <v>#N/A</v>
      </c>
      <c r="BU81" s="146"/>
      <c r="BV81" s="146"/>
      <c r="BW81" s="146"/>
      <c r="BX81" s="146"/>
      <c r="BY81" s="146"/>
      <c r="BZ81" s="146"/>
      <c r="CA81" s="146"/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6"/>
      <c r="CP81" s="146"/>
      <c r="CQ81" s="146"/>
      <c r="CR81" s="146"/>
      <c r="CS81" s="146"/>
      <c r="CT81" s="146"/>
      <c r="CU81" s="146"/>
      <c r="CV81" s="146"/>
      <c r="CW81" s="146"/>
      <c r="CX81" s="146"/>
      <c r="CY81" s="146"/>
    </row>
    <row r="82" spans="1:103" ht="9" customHeight="1" thickBot="1" x14ac:dyDescent="0.2">
      <c r="A82" s="1"/>
      <c r="B82" s="160"/>
      <c r="C82" s="161"/>
      <c r="D82" s="83"/>
      <c r="E82" s="84"/>
      <c r="F82" s="101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83"/>
      <c r="AI82" s="183"/>
      <c r="AJ82" s="183"/>
      <c r="AK82" s="183"/>
      <c r="AL82" s="183"/>
      <c r="AM82" s="184"/>
      <c r="AN82" s="29"/>
      <c r="AO82" s="69"/>
      <c r="AP82" s="70"/>
      <c r="AQ82" s="70"/>
      <c r="AR82" s="70"/>
      <c r="AS82" s="70"/>
      <c r="AT82" s="7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2"/>
      <c r="BE82" s="75"/>
      <c r="BF82" s="76"/>
      <c r="BG82" s="76"/>
      <c r="BH82" s="76"/>
      <c r="BI82" s="76"/>
      <c r="BJ82" s="77"/>
      <c r="BK82" s="75"/>
      <c r="BL82" s="76"/>
      <c r="BM82" s="76"/>
      <c r="BN82" s="77"/>
      <c r="BO82" s="11"/>
      <c r="BU82" s="147"/>
      <c r="BV82" s="147"/>
      <c r="BW82" s="147"/>
      <c r="BX82" s="147"/>
      <c r="BY82" s="147"/>
      <c r="BZ82" s="147"/>
      <c r="CA82" s="147"/>
      <c r="CB82" s="147"/>
      <c r="CC82" s="147"/>
      <c r="CD82" s="147"/>
      <c r="CE82" s="147"/>
      <c r="CF82" s="147"/>
      <c r="CG82" s="147"/>
      <c r="CH82" s="147"/>
      <c r="CI82" s="147"/>
      <c r="CJ82" s="147"/>
      <c r="CK82" s="147"/>
      <c r="CL82" s="147"/>
      <c r="CM82" s="147"/>
      <c r="CN82" s="147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</row>
    <row r="83" spans="1:103" ht="9" customHeight="1" thickBot="1" x14ac:dyDescent="0.25">
      <c r="A83" s="1"/>
      <c r="B83" s="162"/>
      <c r="C83" s="163"/>
      <c r="D83" s="85"/>
      <c r="E83" s="86"/>
      <c r="F83" s="103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85"/>
      <c r="AI83" s="185"/>
      <c r="AJ83" s="185"/>
      <c r="AK83" s="185"/>
      <c r="AL83" s="185"/>
      <c r="AM83" s="186"/>
      <c r="AN83" s="29"/>
      <c r="AO83" s="71"/>
      <c r="AP83" s="72"/>
      <c r="AQ83" s="72"/>
      <c r="AR83" s="72"/>
      <c r="AS83" s="72"/>
      <c r="AT83" s="72"/>
      <c r="AU83" s="193"/>
      <c r="AV83" s="193"/>
      <c r="AW83" s="193"/>
      <c r="AX83" s="193"/>
      <c r="AY83" s="193"/>
      <c r="AZ83" s="193"/>
      <c r="BA83" s="193"/>
      <c r="BB83" s="193"/>
      <c r="BC83" s="193"/>
      <c r="BD83" s="194"/>
      <c r="BE83" s="78"/>
      <c r="BF83" s="79"/>
      <c r="BG83" s="79"/>
      <c r="BH83" s="79"/>
      <c r="BI83" s="79"/>
      <c r="BJ83" s="80"/>
      <c r="BK83" s="78"/>
      <c r="BL83" s="79"/>
      <c r="BM83" s="79"/>
      <c r="BN83" s="80"/>
      <c r="BO83" s="11"/>
      <c r="BT83" s="2">
        <f>IFERROR(BT81*BK78,0)</f>
        <v>0</v>
      </c>
      <c r="BU83" s="147"/>
      <c r="BV83" s="147"/>
      <c r="BW83" s="147"/>
      <c r="BX83" s="147"/>
      <c r="BY83" s="147"/>
      <c r="BZ83" s="147"/>
      <c r="CA83" s="147"/>
      <c r="CB83" s="147"/>
      <c r="CC83" s="147"/>
      <c r="CD83" s="147"/>
      <c r="CE83" s="147"/>
      <c r="CF83" s="147"/>
      <c r="CG83" s="147"/>
      <c r="CH83" s="147"/>
      <c r="CI83" s="147"/>
      <c r="CJ83" s="147"/>
      <c r="CK83" s="147"/>
      <c r="CL83" s="147"/>
      <c r="CM83" s="147"/>
      <c r="CN83" s="147"/>
      <c r="CO83" s="147"/>
      <c r="CP83" s="147"/>
      <c r="CQ83" s="147"/>
      <c r="CR83" s="147"/>
      <c r="CS83" s="147"/>
      <c r="CT83" s="147"/>
      <c r="CU83" s="147"/>
      <c r="CV83" s="147"/>
      <c r="CW83" s="147"/>
      <c r="CX83" s="147"/>
      <c r="CY83" s="147"/>
    </row>
    <row r="84" spans="1:103" ht="5.25" customHeight="1" x14ac:dyDescent="0.15">
      <c r="A84" s="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11"/>
      <c r="BP84" s="12"/>
      <c r="BQ84" s="12"/>
      <c r="BR84" s="12"/>
      <c r="BS84" s="12"/>
      <c r="BU84" s="13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</row>
    <row r="85" spans="1:103" ht="9" customHeight="1" x14ac:dyDescent="0.15">
      <c r="A85" s="1"/>
      <c r="B85" s="148" t="s">
        <v>28</v>
      </c>
      <c r="C85" s="149"/>
      <c r="D85" s="149"/>
      <c r="E85" s="149"/>
      <c r="F85" s="149"/>
      <c r="G85" s="149"/>
      <c r="H85" s="149"/>
      <c r="I85" s="149"/>
      <c r="J85" s="148" t="s">
        <v>29</v>
      </c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52"/>
      <c r="V85" s="149" t="s">
        <v>50</v>
      </c>
      <c r="W85" s="149"/>
      <c r="X85" s="149"/>
      <c r="Y85" s="149"/>
      <c r="Z85" s="149"/>
      <c r="AA85" s="149"/>
      <c r="AB85" s="149"/>
      <c r="AC85" s="149"/>
      <c r="AD85" s="149"/>
      <c r="AE85" s="149"/>
      <c r="AF85" s="148" t="s">
        <v>30</v>
      </c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52"/>
      <c r="AT85" s="154" t="s">
        <v>31</v>
      </c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54"/>
      <c r="BI85" s="154"/>
      <c r="BJ85" s="154"/>
      <c r="BK85" s="154"/>
      <c r="BL85" s="154"/>
      <c r="BM85" s="154"/>
      <c r="BN85" s="155"/>
      <c r="BO85" s="11"/>
      <c r="BU85" s="13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</row>
    <row r="86" spans="1:103" ht="9" customHeight="1" x14ac:dyDescent="0.15">
      <c r="A86" s="1"/>
      <c r="B86" s="150"/>
      <c r="C86" s="151"/>
      <c r="D86" s="151"/>
      <c r="E86" s="151"/>
      <c r="F86" s="151"/>
      <c r="G86" s="151"/>
      <c r="H86" s="151"/>
      <c r="I86" s="151"/>
      <c r="J86" s="150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3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0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3"/>
      <c r="AT86" s="156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7"/>
      <c r="BO86" s="11"/>
      <c r="BU86" s="13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</row>
    <row r="87" spans="1:103" ht="9" customHeight="1" x14ac:dyDescent="0.15">
      <c r="A87" s="1"/>
      <c r="B87" s="129" t="str">
        <f>IF(BT89&lt;&gt;0,BT89,"")</f>
        <v/>
      </c>
      <c r="C87" s="130"/>
      <c r="D87" s="130"/>
      <c r="E87" s="130"/>
      <c r="F87" s="130"/>
      <c r="G87" s="130"/>
      <c r="H87" s="130" t="s">
        <v>32</v>
      </c>
      <c r="I87" s="130"/>
      <c r="J87" s="133" t="str">
        <f>IFERROR(IF(BV89&lt;&gt;0,BV89,""),"")</f>
        <v/>
      </c>
      <c r="K87" s="134"/>
      <c r="L87" s="134"/>
      <c r="M87" s="134"/>
      <c r="N87" s="134"/>
      <c r="O87" s="134"/>
      <c r="P87" s="134"/>
      <c r="Q87" s="134"/>
      <c r="R87" s="134"/>
      <c r="S87" s="134"/>
      <c r="T87" s="130" t="s">
        <v>33</v>
      </c>
      <c r="U87" s="137"/>
      <c r="V87" s="134" t="str">
        <f>IFERROR(IF(BT92&lt;&gt;0,BT92,""),"")</f>
        <v/>
      </c>
      <c r="W87" s="134"/>
      <c r="X87" s="134"/>
      <c r="Y87" s="134"/>
      <c r="Z87" s="134"/>
      <c r="AA87" s="134"/>
      <c r="AB87" s="134"/>
      <c r="AC87" s="134"/>
      <c r="AD87" s="130" t="s">
        <v>33</v>
      </c>
      <c r="AE87" s="130"/>
      <c r="AF87" s="133" t="str">
        <f>IFERROR(IF(BV92&lt;&gt;0,BV92,""),"")</f>
        <v/>
      </c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0" t="s">
        <v>33</v>
      </c>
      <c r="AS87" s="137"/>
      <c r="AT87" s="124" t="s">
        <v>34</v>
      </c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 t="s">
        <v>35</v>
      </c>
      <c r="BF87" s="124"/>
      <c r="BG87" s="124"/>
      <c r="BH87" s="124"/>
      <c r="BI87" s="124"/>
      <c r="BJ87" s="124"/>
      <c r="BK87" s="124"/>
      <c r="BL87" s="124"/>
      <c r="BM87" s="124"/>
      <c r="BN87" s="126" t="s">
        <v>36</v>
      </c>
      <c r="BO87" s="11"/>
      <c r="BU87" s="13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</row>
    <row r="88" spans="1:103" ht="9" customHeight="1" x14ac:dyDescent="0.15">
      <c r="A88" s="1"/>
      <c r="B88" s="131"/>
      <c r="C88" s="132"/>
      <c r="D88" s="132"/>
      <c r="E88" s="132"/>
      <c r="F88" s="132"/>
      <c r="G88" s="132"/>
      <c r="H88" s="132"/>
      <c r="I88" s="132"/>
      <c r="J88" s="135"/>
      <c r="K88" s="136"/>
      <c r="L88" s="136"/>
      <c r="M88" s="136"/>
      <c r="N88" s="136"/>
      <c r="O88" s="136"/>
      <c r="P88" s="136"/>
      <c r="Q88" s="136"/>
      <c r="R88" s="136"/>
      <c r="S88" s="136"/>
      <c r="T88" s="132"/>
      <c r="U88" s="138"/>
      <c r="V88" s="136"/>
      <c r="W88" s="136"/>
      <c r="X88" s="136"/>
      <c r="Y88" s="136"/>
      <c r="Z88" s="136"/>
      <c r="AA88" s="136"/>
      <c r="AB88" s="136"/>
      <c r="AC88" s="136"/>
      <c r="AD88" s="132"/>
      <c r="AE88" s="132"/>
      <c r="AF88" s="135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2"/>
      <c r="AS88" s="138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7"/>
      <c r="BO88" s="11"/>
      <c r="BU88" s="12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</row>
    <row r="89" spans="1:103" ht="9" customHeight="1" x14ac:dyDescent="0.15">
      <c r="A89" s="1"/>
      <c r="B89" s="139" t="s">
        <v>51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35"/>
      <c r="AK89" s="35"/>
      <c r="AL89" s="141" t="s">
        <v>54</v>
      </c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37"/>
      <c r="BS89" s="2" t="s">
        <v>227</v>
      </c>
      <c r="BT89" s="2">
        <f>BK39+BK52+BK65+BK78</f>
        <v>0</v>
      </c>
      <c r="BU89" s="2" t="s">
        <v>228</v>
      </c>
      <c r="BV89" s="2">
        <f>BT44+BT57+BT70+BT83</f>
        <v>0</v>
      </c>
    </row>
    <row r="90" spans="1:103" ht="8.25" customHeight="1" x14ac:dyDescent="0.15">
      <c r="A90" s="1"/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36"/>
      <c r="AK90" s="37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1"/>
      <c r="BO90" s="37"/>
      <c r="BP90" s="15"/>
      <c r="BQ90" s="15"/>
      <c r="BV90" s="74"/>
    </row>
    <row r="91" spans="1:103" ht="8.25" customHeight="1" x14ac:dyDescent="0.15">
      <c r="A91" s="1"/>
      <c r="B91" s="142" t="s">
        <v>52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2"/>
      <c r="AI91" s="36"/>
      <c r="AJ91" s="36"/>
      <c r="AK91" s="37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37"/>
      <c r="BP91" s="15"/>
      <c r="BQ91" s="15"/>
    </row>
    <row r="92" spans="1:103" ht="8.25" customHeight="1" x14ac:dyDescent="0.15">
      <c r="A92" s="1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2"/>
      <c r="AI92" s="44"/>
      <c r="AJ92" s="44"/>
      <c r="AK92" s="37"/>
      <c r="AL92" s="143" t="s">
        <v>37</v>
      </c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37"/>
      <c r="BP92" s="15"/>
      <c r="BQ92" s="15"/>
      <c r="BS92" s="2" t="s">
        <v>230</v>
      </c>
      <c r="BT92" s="2">
        <f>BT38+BT51+BT64+BT77</f>
        <v>0</v>
      </c>
      <c r="BU92" s="2" t="s">
        <v>229</v>
      </c>
      <c r="BV92" s="2">
        <f>BV89+BT92</f>
        <v>0</v>
      </c>
    </row>
    <row r="93" spans="1:103" ht="8.25" customHeight="1" x14ac:dyDescent="0.15">
      <c r="A93" s="1"/>
      <c r="B93" s="144" t="s">
        <v>53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44"/>
      <c r="AI93" s="44"/>
      <c r="AJ93" s="44"/>
      <c r="AK93" s="37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38"/>
      <c r="BP93" s="7"/>
      <c r="BQ93" s="7"/>
    </row>
    <row r="94" spans="1:103" ht="8.25" customHeight="1" x14ac:dyDescent="0.15">
      <c r="A94" s="1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  <c r="AH94" s="44"/>
      <c r="AI94" s="44"/>
      <c r="AJ94" s="44"/>
      <c r="AK94" s="38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38"/>
      <c r="BP94" s="16"/>
      <c r="BQ94" s="16"/>
    </row>
    <row r="95" spans="1:103" ht="8.25" customHeight="1" x14ac:dyDescent="0.15">
      <c r="A95" s="1"/>
      <c r="B95" s="144" t="s">
        <v>231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44"/>
      <c r="AI95" s="44"/>
      <c r="AJ95" s="44"/>
      <c r="AK95" s="38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8"/>
      <c r="BP95" s="16"/>
      <c r="BQ95" s="16"/>
    </row>
    <row r="96" spans="1:103" ht="8.25" customHeight="1" x14ac:dyDescent="0.15">
      <c r="A96" s="1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44"/>
      <c r="AI96" s="44"/>
      <c r="AJ96" s="44"/>
      <c r="AK96" s="38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8"/>
    </row>
    <row r="97" spans="1:75" ht="8.25" customHeight="1" x14ac:dyDescent="0.15">
      <c r="A97" s="1"/>
      <c r="B97" s="145" t="s">
        <v>48</v>
      </c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38"/>
      <c r="AL97" s="262" t="s">
        <v>43</v>
      </c>
      <c r="AM97" s="262"/>
      <c r="AN97" s="262"/>
      <c r="AO97" s="262"/>
      <c r="AP97" s="262"/>
      <c r="AQ97" s="262"/>
      <c r="AR97" s="262"/>
      <c r="AS97" s="262"/>
      <c r="AT97" s="262"/>
      <c r="AU97" s="262"/>
      <c r="AV97" s="262"/>
      <c r="AW97" s="262"/>
      <c r="AX97" s="262"/>
      <c r="AY97" s="262"/>
      <c r="AZ97" s="262"/>
      <c r="BA97" s="262"/>
      <c r="BB97" s="262"/>
      <c r="BC97" s="262"/>
      <c r="BD97" s="262"/>
      <c r="BE97" s="262"/>
      <c r="BF97" s="262"/>
      <c r="BG97" s="262"/>
      <c r="BH97" s="262"/>
      <c r="BI97" s="262"/>
      <c r="BJ97" s="262"/>
      <c r="BK97" s="262"/>
      <c r="BL97" s="262"/>
      <c r="BM97" s="262"/>
      <c r="BN97" s="262"/>
      <c r="BO97" s="39"/>
    </row>
    <row r="98" spans="1:75" ht="8.25" customHeight="1" x14ac:dyDescent="0.15">
      <c r="A98" s="12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39"/>
      <c r="AL98" s="262"/>
      <c r="AM98" s="262"/>
      <c r="AN98" s="262"/>
      <c r="AO98" s="262"/>
      <c r="AP98" s="262"/>
      <c r="AQ98" s="262"/>
      <c r="AR98" s="262"/>
      <c r="AS98" s="262"/>
      <c r="AT98" s="262"/>
      <c r="AU98" s="262"/>
      <c r="AV98" s="262"/>
      <c r="AW98" s="262"/>
      <c r="AX98" s="262"/>
      <c r="AY98" s="262"/>
      <c r="AZ98" s="262"/>
      <c r="BA98" s="262"/>
      <c r="BB98" s="262"/>
      <c r="BC98" s="262"/>
      <c r="BD98" s="262"/>
      <c r="BE98" s="262"/>
      <c r="BF98" s="262"/>
      <c r="BG98" s="262"/>
      <c r="BH98" s="262"/>
      <c r="BI98" s="262"/>
      <c r="BJ98" s="262"/>
      <c r="BK98" s="262"/>
      <c r="BL98" s="262"/>
      <c r="BM98" s="262"/>
      <c r="BN98" s="262"/>
      <c r="BO98" s="39"/>
    </row>
    <row r="99" spans="1:75" ht="9" customHeight="1" x14ac:dyDescent="0.15">
      <c r="A99" s="12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39"/>
      <c r="AL99" s="262"/>
      <c r="AM99" s="262"/>
      <c r="AN99" s="262"/>
      <c r="AO99" s="262"/>
      <c r="AP99" s="262"/>
      <c r="AQ99" s="262"/>
      <c r="AR99" s="262"/>
      <c r="AS99" s="262"/>
      <c r="AT99" s="262"/>
      <c r="AU99" s="262"/>
      <c r="AV99" s="262"/>
      <c r="AW99" s="262"/>
      <c r="AX99" s="262"/>
      <c r="AY99" s="262"/>
      <c r="AZ99" s="262"/>
      <c r="BA99" s="262"/>
      <c r="BB99" s="262"/>
      <c r="BC99" s="262"/>
      <c r="BD99" s="262"/>
      <c r="BE99" s="262"/>
      <c r="BF99" s="262"/>
      <c r="BG99" s="262"/>
      <c r="BH99" s="262"/>
      <c r="BI99" s="262"/>
      <c r="BJ99" s="262"/>
      <c r="BK99" s="262"/>
      <c r="BL99" s="262"/>
      <c r="BM99" s="262"/>
      <c r="BN99" s="262"/>
      <c r="BO99" s="12"/>
    </row>
    <row r="100" spans="1:75" ht="9" customHeight="1" x14ac:dyDescent="0.15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61"/>
      <c r="S100" s="261"/>
      <c r="T100" s="261"/>
      <c r="U100" s="261"/>
      <c r="V100" s="261"/>
      <c r="W100" s="261"/>
      <c r="X100" s="261"/>
      <c r="Y100" s="261"/>
      <c r="Z100" s="261"/>
      <c r="AA100" s="261"/>
      <c r="AB100" s="261"/>
      <c r="AC100" s="261"/>
      <c r="AD100" s="261"/>
      <c r="AE100" s="261"/>
      <c r="AF100" s="261"/>
      <c r="AG100" s="261"/>
      <c r="AH100" s="261"/>
      <c r="AI100" s="45"/>
      <c r="AJ100" s="4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</row>
    <row r="101" spans="1:75" ht="9" customHeight="1" x14ac:dyDescent="0.15">
      <c r="B101" s="261"/>
      <c r="C101" s="261"/>
      <c r="D101" s="261"/>
      <c r="E101" s="261"/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46"/>
      <c r="AJ101" s="46"/>
      <c r="AO101" s="17"/>
      <c r="AP101" s="17"/>
      <c r="AQ101" s="17"/>
      <c r="AR101" s="17"/>
      <c r="AS101" s="18"/>
      <c r="AT101" s="18"/>
      <c r="AU101" s="18"/>
      <c r="AV101" s="18"/>
      <c r="AW101" s="18"/>
      <c r="AX101" s="122"/>
      <c r="AY101" s="122"/>
      <c r="AZ101" s="122"/>
      <c r="BA101" s="122"/>
      <c r="BB101" s="122"/>
      <c r="BC101" s="122"/>
      <c r="BD101" s="122"/>
      <c r="BE101" s="122"/>
      <c r="BF101" s="122"/>
      <c r="BG101" s="122"/>
      <c r="BH101" s="122"/>
      <c r="BI101" s="122"/>
      <c r="BJ101" s="122"/>
      <c r="BK101" s="122"/>
      <c r="BL101" s="122"/>
      <c r="BM101" s="122"/>
      <c r="BN101" s="122"/>
      <c r="BO101" s="122"/>
      <c r="BP101" s="122"/>
      <c r="BQ101" s="122"/>
      <c r="BR101" s="122"/>
      <c r="BS101" s="122"/>
      <c r="BT101" s="122"/>
      <c r="BU101" s="122"/>
      <c r="BV101" s="122"/>
      <c r="BW101" s="122"/>
    </row>
    <row r="102" spans="1:75" ht="9" customHeight="1" x14ac:dyDescent="0.15"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3"/>
      <c r="AH102" s="123"/>
      <c r="AI102" s="123"/>
      <c r="AJ102" s="123"/>
      <c r="AK102" s="123"/>
      <c r="AL102" s="123"/>
      <c r="AM102" s="123"/>
      <c r="AO102" s="17"/>
      <c r="AP102" s="17"/>
      <c r="AQ102" s="17"/>
      <c r="AR102" s="17"/>
      <c r="AS102" s="18"/>
      <c r="AT102" s="18"/>
      <c r="AU102" s="18"/>
      <c r="AV102" s="18"/>
      <c r="AW102" s="18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22"/>
      <c r="BS102" s="122"/>
      <c r="BT102" s="122"/>
      <c r="BU102" s="122"/>
      <c r="BV102" s="122"/>
      <c r="BW102" s="122"/>
    </row>
    <row r="103" spans="1:75" ht="9" customHeight="1" x14ac:dyDescent="0.15"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P103" s="17"/>
      <c r="AQ103" s="17"/>
      <c r="AR103" s="17"/>
      <c r="AS103" s="18"/>
      <c r="AT103" s="18"/>
      <c r="AU103" s="18"/>
      <c r="AV103" s="18"/>
      <c r="AW103" s="18"/>
      <c r="AX103" s="122"/>
      <c r="AY103" s="122"/>
      <c r="AZ103" s="122"/>
      <c r="BA103" s="122"/>
      <c r="BB103" s="122"/>
      <c r="BC103" s="122"/>
      <c r="BD103" s="122"/>
      <c r="BE103" s="122"/>
      <c r="BF103" s="122"/>
      <c r="BG103" s="122"/>
      <c r="BH103" s="122"/>
      <c r="BI103" s="122"/>
      <c r="BJ103" s="122"/>
      <c r="BK103" s="122"/>
      <c r="BL103" s="122"/>
      <c r="BM103" s="122"/>
      <c r="BN103" s="122"/>
      <c r="BO103" s="122"/>
      <c r="BP103" s="122"/>
      <c r="BQ103" s="122"/>
      <c r="BR103" s="122"/>
      <c r="BS103" s="122"/>
      <c r="BT103" s="122"/>
      <c r="BU103" s="122"/>
      <c r="BV103" s="122"/>
      <c r="BW103" s="122"/>
    </row>
    <row r="104" spans="1:75" ht="9" customHeight="1" x14ac:dyDescent="0.15">
      <c r="V104" s="123"/>
      <c r="W104" s="123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S104" s="19"/>
      <c r="AT104" s="20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19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</row>
    <row r="105" spans="1:75" ht="9" customHeight="1" x14ac:dyDescent="0.15">
      <c r="V105" s="123"/>
      <c r="W105" s="123"/>
      <c r="X105" s="123"/>
      <c r="Y105" s="123"/>
      <c r="Z105" s="123"/>
      <c r="AA105" s="123"/>
      <c r="AB105" s="123"/>
      <c r="AC105" s="123"/>
      <c r="AD105" s="123"/>
      <c r="AE105" s="123"/>
      <c r="AF105" s="123"/>
      <c r="AG105" s="123"/>
      <c r="AH105" s="123"/>
      <c r="AI105" s="123"/>
      <c r="AJ105" s="123"/>
      <c r="AK105" s="123"/>
      <c r="AL105" s="123"/>
      <c r="AM105" s="123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</row>
    <row r="106" spans="1:75" ht="9" customHeight="1" x14ac:dyDescent="0.15"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</row>
    <row r="107" spans="1:75" ht="9" customHeight="1" x14ac:dyDescent="0.15">
      <c r="V107" s="123"/>
      <c r="W107" s="123"/>
      <c r="X107" s="123"/>
      <c r="Y107" s="123"/>
      <c r="Z107" s="123"/>
      <c r="AA107" s="123"/>
      <c r="AB107" s="123"/>
      <c r="AC107" s="123"/>
      <c r="AD107" s="123"/>
      <c r="AE107" s="123"/>
      <c r="AF107" s="123"/>
      <c r="AG107" s="123"/>
      <c r="AH107" s="123"/>
      <c r="AI107" s="123"/>
      <c r="AJ107" s="123"/>
      <c r="AK107" s="123"/>
      <c r="AL107" s="123"/>
      <c r="AM107" s="123"/>
    </row>
    <row r="108" spans="1:75" ht="9" customHeight="1" x14ac:dyDescent="0.15"/>
    <row r="109" spans="1:75" ht="9" customHeight="1" x14ac:dyDescent="0.15"/>
    <row r="110" spans="1:75" ht="9" customHeight="1" x14ac:dyDescent="0.15"/>
    <row r="111" spans="1:75" ht="9" customHeight="1" x14ac:dyDescent="0.15"/>
    <row r="112" spans="1:75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</sheetData>
  <sheetProtection algorithmName="SHA-512" hashValue="/Dl2E+t7a8nKUtA8ZFrDII4IpE9S0gP93NDhoM2PShoKXCOPX4A/ezCZk7LGa1WwGdQhxbaBVFh/6rNIdWyqsQ==" saltValue="tA08sZUijFlIR8HT4zB47g==" spinCount="100000" sheet="1" objects="1" scenarios="1"/>
  <mergeCells count="194">
    <mergeCell ref="C9:H9"/>
    <mergeCell ref="C10:J11"/>
    <mergeCell ref="L9:M11"/>
    <mergeCell ref="N9:O11"/>
    <mergeCell ref="P9:Q11"/>
    <mergeCell ref="R9:S11"/>
    <mergeCell ref="F54:J54"/>
    <mergeCell ref="K54:AG54"/>
    <mergeCell ref="B5:M7"/>
    <mergeCell ref="B14:K16"/>
    <mergeCell ref="L14:N16"/>
    <mergeCell ref="P14:Y16"/>
    <mergeCell ref="Z14:AB16"/>
    <mergeCell ref="AD14:AM16"/>
    <mergeCell ref="F26:J26"/>
    <mergeCell ref="K26:AG26"/>
    <mergeCell ref="AH26:AM29"/>
    <mergeCell ref="F27:AG29"/>
    <mergeCell ref="D33:E34"/>
    <mergeCell ref="F33:Q34"/>
    <mergeCell ref="R33:W34"/>
    <mergeCell ref="X33:AM34"/>
    <mergeCell ref="B46:C57"/>
    <mergeCell ref="D46:E47"/>
    <mergeCell ref="R1:W4"/>
    <mergeCell ref="N1:P4"/>
    <mergeCell ref="B1:M4"/>
    <mergeCell ref="N5:Q7"/>
    <mergeCell ref="R5:T7"/>
    <mergeCell ref="U5:X7"/>
    <mergeCell ref="Y5:Z7"/>
    <mergeCell ref="B100:AH101"/>
    <mergeCell ref="AL97:BN99"/>
    <mergeCell ref="Y1:AQ4"/>
    <mergeCell ref="AR1:BN4"/>
    <mergeCell ref="AA5:BH6"/>
    <mergeCell ref="AB7:BH8"/>
    <mergeCell ref="U9:AP11"/>
    <mergeCell ref="AR9:BH10"/>
    <mergeCell ref="B18:C29"/>
    <mergeCell ref="D18:E19"/>
    <mergeCell ref="F18:Q19"/>
    <mergeCell ref="R18:W19"/>
    <mergeCell ref="X18:AM19"/>
    <mergeCell ref="AO18:BO21"/>
    <mergeCell ref="D26:E29"/>
    <mergeCell ref="B12:AA13"/>
    <mergeCell ref="AB12:BN13"/>
    <mergeCell ref="AN14:AP16"/>
    <mergeCell ref="AR14:AY16"/>
    <mergeCell ref="BW19:CW22"/>
    <mergeCell ref="D20:E25"/>
    <mergeCell ref="F20:K22"/>
    <mergeCell ref="L20:N22"/>
    <mergeCell ref="O20:AM22"/>
    <mergeCell ref="AO22:BN23"/>
    <mergeCell ref="F23:AM25"/>
    <mergeCell ref="AO24:BN25"/>
    <mergeCell ref="AZ14:BB16"/>
    <mergeCell ref="BD14:BK16"/>
    <mergeCell ref="BL14:BN16"/>
    <mergeCell ref="AO28:BN29"/>
    <mergeCell ref="AO26:BN27"/>
    <mergeCell ref="AU41:BD44"/>
    <mergeCell ref="BE41:BJ42"/>
    <mergeCell ref="BK41:BN42"/>
    <mergeCell ref="AO34:AX35"/>
    <mergeCell ref="D35:E40"/>
    <mergeCell ref="F35:K37"/>
    <mergeCell ref="L35:N37"/>
    <mergeCell ref="O35:AM37"/>
    <mergeCell ref="F38:AM40"/>
    <mergeCell ref="AO36:AX37"/>
    <mergeCell ref="BE43:BJ44"/>
    <mergeCell ref="BK43:BN44"/>
    <mergeCell ref="F46:Q47"/>
    <mergeCell ref="R46:W47"/>
    <mergeCell ref="X46:AM47"/>
    <mergeCell ref="AO47:AX48"/>
    <mergeCell ref="D48:E53"/>
    <mergeCell ref="B33:C44"/>
    <mergeCell ref="BK51:BN51"/>
    <mergeCell ref="BK52:BN53"/>
    <mergeCell ref="D54:E57"/>
    <mergeCell ref="AH54:AM57"/>
    <mergeCell ref="AO54:AT55"/>
    <mergeCell ref="AU54:BD57"/>
    <mergeCell ref="BE54:BJ55"/>
    <mergeCell ref="BK54:BN55"/>
    <mergeCell ref="BK38:BN38"/>
    <mergeCell ref="BK39:BN40"/>
    <mergeCell ref="D41:E44"/>
    <mergeCell ref="F41:J41"/>
    <mergeCell ref="K41:AG41"/>
    <mergeCell ref="AH41:AM44"/>
    <mergeCell ref="AO41:AT42"/>
    <mergeCell ref="B59:C70"/>
    <mergeCell ref="D59:E60"/>
    <mergeCell ref="F59:Q60"/>
    <mergeCell ref="R59:W60"/>
    <mergeCell ref="X59:AM60"/>
    <mergeCell ref="AO60:AX61"/>
    <mergeCell ref="D61:E66"/>
    <mergeCell ref="F61:K63"/>
    <mergeCell ref="F67:J67"/>
    <mergeCell ref="K67:AG67"/>
    <mergeCell ref="AH67:AM70"/>
    <mergeCell ref="AO67:AT68"/>
    <mergeCell ref="AU67:BD70"/>
    <mergeCell ref="L61:N63"/>
    <mergeCell ref="O61:AM63"/>
    <mergeCell ref="F64:AM66"/>
    <mergeCell ref="F68:AG70"/>
    <mergeCell ref="AO80:AT81"/>
    <mergeCell ref="AU80:BD83"/>
    <mergeCell ref="BE80:BJ81"/>
    <mergeCell ref="BK80:BN81"/>
    <mergeCell ref="F77:AM79"/>
    <mergeCell ref="AO77:AT77"/>
    <mergeCell ref="AO78:BJ79"/>
    <mergeCell ref="D74:E79"/>
    <mergeCell ref="F81:AG83"/>
    <mergeCell ref="BU80:CY81"/>
    <mergeCell ref="BE82:BJ83"/>
    <mergeCell ref="BK82:BN83"/>
    <mergeCell ref="BU82:CY83"/>
    <mergeCell ref="B85:I86"/>
    <mergeCell ref="J85:U86"/>
    <mergeCell ref="V85:AE86"/>
    <mergeCell ref="AF85:AS86"/>
    <mergeCell ref="AT85:BN86"/>
    <mergeCell ref="B72:C83"/>
    <mergeCell ref="D72:E73"/>
    <mergeCell ref="F72:Q73"/>
    <mergeCell ref="R72:W73"/>
    <mergeCell ref="X72:AM73"/>
    <mergeCell ref="AO73:AX74"/>
    <mergeCell ref="F74:K76"/>
    <mergeCell ref="L74:N76"/>
    <mergeCell ref="O74:AM76"/>
    <mergeCell ref="BK77:BN77"/>
    <mergeCell ref="BK78:BN79"/>
    <mergeCell ref="D80:E83"/>
    <mergeCell ref="F80:J80"/>
    <mergeCell ref="K80:AG80"/>
    <mergeCell ref="AH80:AM83"/>
    <mergeCell ref="AX100:BW103"/>
    <mergeCell ref="V102:AM103"/>
    <mergeCell ref="V104:AM105"/>
    <mergeCell ref="V106:AM107"/>
    <mergeCell ref="BE87:BE88"/>
    <mergeCell ref="BF87:BM88"/>
    <mergeCell ref="BN87:BN88"/>
    <mergeCell ref="BV86:CY88"/>
    <mergeCell ref="B87:G88"/>
    <mergeCell ref="H87:I88"/>
    <mergeCell ref="J87:S88"/>
    <mergeCell ref="T87:U88"/>
    <mergeCell ref="V87:AC88"/>
    <mergeCell ref="AD87:AE88"/>
    <mergeCell ref="AF87:AQ88"/>
    <mergeCell ref="AR87:AS88"/>
    <mergeCell ref="AT87:BD88"/>
    <mergeCell ref="B89:AI90"/>
    <mergeCell ref="AL89:BN91"/>
    <mergeCell ref="B91:AH92"/>
    <mergeCell ref="AL92:BN94"/>
    <mergeCell ref="B93:AG94"/>
    <mergeCell ref="B95:AG96"/>
    <mergeCell ref="B97:AJ99"/>
    <mergeCell ref="BK65:BN66"/>
    <mergeCell ref="D67:E70"/>
    <mergeCell ref="AO49:AX50"/>
    <mergeCell ref="AO62:AX63"/>
    <mergeCell ref="AO75:AX76"/>
    <mergeCell ref="AO38:AT38"/>
    <mergeCell ref="AO39:BJ40"/>
    <mergeCell ref="AO51:AT51"/>
    <mergeCell ref="AO52:BJ53"/>
    <mergeCell ref="AO64:AT64"/>
    <mergeCell ref="AO65:BJ66"/>
    <mergeCell ref="BE69:BJ70"/>
    <mergeCell ref="F55:AG57"/>
    <mergeCell ref="BE56:BJ57"/>
    <mergeCell ref="BK56:BN57"/>
    <mergeCell ref="BE67:BJ68"/>
    <mergeCell ref="BK67:BN68"/>
    <mergeCell ref="BK69:BN70"/>
    <mergeCell ref="BK64:BN64"/>
    <mergeCell ref="F48:K50"/>
    <mergeCell ref="L48:N50"/>
    <mergeCell ref="O48:AM50"/>
    <mergeCell ref="F51:AM53"/>
    <mergeCell ref="F42:AG44"/>
  </mergeCells>
  <phoneticPr fontId="3"/>
  <dataValidations count="3">
    <dataValidation type="list" allowBlank="1" showInputMessage="1" showErrorMessage="1" sqref="L14:N16 Z14:AB16 AN14:AP16 AZ14:BB16 BL14:BN16" xr:uid="{B863FC5E-EF0F-4645-A0F8-2A53882B866D}">
      <formula1>"〇"</formula1>
    </dataValidation>
    <dataValidation type="list" allowBlank="1" showInputMessage="1" showErrorMessage="1" sqref="BE43:BN44 BE56:BN57 BE69:BN70 BE82:BN83" xr:uid="{674E8230-87D3-4654-8EC7-51220E25B3CE}">
      <formula1>"①,②,③"</formula1>
    </dataValidation>
    <dataValidation type="list" allowBlank="1" showInputMessage="1" showErrorMessage="1" sqref="L35:N37 L48:N50 L61:N63 L74:N76" xr:uid="{223B1C20-C484-4862-9241-EE639441F7AE}">
      <formula1>"都道府県,都,道,府,県"</formula1>
    </dataValidation>
  </dataValidations>
  <pageMargins left="0" right="0" top="0.35433070866141736" bottom="0" header="0.31496062992125984" footer="0.31496062992125984"/>
  <pageSetup paperSize="9" scale="9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A4F61D-548C-4A72-A2BF-AF2162BBDE5A}">
          <x14:formula1>
            <xm:f>送料!$A$1:$A$47</xm:f>
          </x14:formula1>
          <xm:sqref>F35:K37 F48:K50 F61:K63 F74:K76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2"/>
  <sheetViews>
    <sheetView workbookViewId="0">
      <selection activeCell="G3" sqref="G3"/>
    </sheetView>
  </sheetViews>
  <sheetFormatPr defaultRowHeight="13.5" x14ac:dyDescent="0.15"/>
  <cols>
    <col min="2" max="2" width="32.375" customWidth="1"/>
  </cols>
  <sheetData>
    <row r="1" spans="1:3" ht="33" customHeight="1" x14ac:dyDescent="0.15">
      <c r="A1" s="23"/>
      <c r="B1" s="24"/>
      <c r="C1" s="25"/>
    </row>
    <row r="2" spans="1:3" ht="16.5" x14ac:dyDescent="0.15">
      <c r="A2" s="60" t="s">
        <v>151</v>
      </c>
      <c r="B2" s="50" t="s">
        <v>152</v>
      </c>
      <c r="C2" s="63">
        <v>4000</v>
      </c>
    </row>
    <row r="3" spans="1:3" ht="16.5" x14ac:dyDescent="0.15">
      <c r="A3" s="60" t="s">
        <v>153</v>
      </c>
      <c r="B3" s="51" t="s">
        <v>154</v>
      </c>
      <c r="C3" s="63">
        <v>4200</v>
      </c>
    </row>
    <row r="4" spans="1:3" ht="16.5" x14ac:dyDescent="0.15">
      <c r="A4" s="60" t="s">
        <v>155</v>
      </c>
      <c r="B4" s="52" t="s">
        <v>156</v>
      </c>
      <c r="C4" s="63">
        <v>4300</v>
      </c>
    </row>
    <row r="5" spans="1:3" ht="16.5" x14ac:dyDescent="0.15">
      <c r="A5" s="60" t="s">
        <v>157</v>
      </c>
      <c r="B5" s="52" t="s">
        <v>158</v>
      </c>
      <c r="C5" s="63">
        <v>2500</v>
      </c>
    </row>
    <row r="6" spans="1:3" ht="16.5" x14ac:dyDescent="0.15">
      <c r="A6" s="60" t="s">
        <v>180</v>
      </c>
      <c r="B6" s="50" t="s">
        <v>181</v>
      </c>
      <c r="C6" s="63">
        <v>4500</v>
      </c>
    </row>
    <row r="7" spans="1:3" ht="16.5" x14ac:dyDescent="0.15">
      <c r="A7" s="60" t="s">
        <v>178</v>
      </c>
      <c r="B7" s="50" t="s">
        <v>179</v>
      </c>
      <c r="C7" s="63">
        <v>4500</v>
      </c>
    </row>
    <row r="8" spans="1:3" ht="16.5" x14ac:dyDescent="0.15">
      <c r="A8" s="60" t="s">
        <v>125</v>
      </c>
      <c r="B8" s="50" t="s">
        <v>126</v>
      </c>
      <c r="C8" s="63">
        <v>4300</v>
      </c>
    </row>
    <row r="9" spans="1:3" ht="16.5" x14ac:dyDescent="0.15">
      <c r="A9" s="60" t="s">
        <v>182</v>
      </c>
      <c r="B9" s="50" t="s">
        <v>183</v>
      </c>
      <c r="C9" s="63">
        <v>4500</v>
      </c>
    </row>
    <row r="10" spans="1:3" ht="16.5" x14ac:dyDescent="0.15">
      <c r="A10" s="60" t="s">
        <v>192</v>
      </c>
      <c r="B10" s="50" t="s">
        <v>193</v>
      </c>
      <c r="C10" s="63">
        <v>5000</v>
      </c>
    </row>
    <row r="11" spans="1:3" ht="16.5" x14ac:dyDescent="0.15">
      <c r="A11" s="60" t="s">
        <v>145</v>
      </c>
      <c r="B11" s="50" t="s">
        <v>146</v>
      </c>
      <c r="C11" s="63">
        <v>5400</v>
      </c>
    </row>
    <row r="12" spans="1:3" ht="16.5" x14ac:dyDescent="0.15">
      <c r="A12" s="60" t="s">
        <v>147</v>
      </c>
      <c r="B12" s="50" t="s">
        <v>148</v>
      </c>
      <c r="C12" s="63">
        <v>5500</v>
      </c>
    </row>
    <row r="13" spans="1:3" ht="16.5" x14ac:dyDescent="0.15">
      <c r="A13" s="60" t="s">
        <v>149</v>
      </c>
      <c r="B13" s="50" t="s">
        <v>150</v>
      </c>
      <c r="C13" s="63">
        <v>5800</v>
      </c>
    </row>
    <row r="14" spans="1:3" ht="16.5" x14ac:dyDescent="0.15">
      <c r="A14" s="62" t="s">
        <v>135</v>
      </c>
      <c r="B14" s="50" t="s">
        <v>136</v>
      </c>
      <c r="C14" s="63">
        <v>4300</v>
      </c>
    </row>
    <row r="15" spans="1:3" ht="16.5" x14ac:dyDescent="0.15">
      <c r="A15" s="62" t="s">
        <v>118</v>
      </c>
      <c r="B15" s="50" t="s">
        <v>119</v>
      </c>
      <c r="C15" s="63">
        <v>4700</v>
      </c>
    </row>
    <row r="16" spans="1:3" ht="16.5" x14ac:dyDescent="0.15">
      <c r="A16" s="60" t="s">
        <v>104</v>
      </c>
      <c r="B16" s="50" t="s">
        <v>105</v>
      </c>
      <c r="C16" s="63">
        <v>3700</v>
      </c>
    </row>
    <row r="17" spans="1:3" ht="16.5" x14ac:dyDescent="0.15">
      <c r="A17" s="60" t="s">
        <v>184</v>
      </c>
      <c r="B17" s="50" t="s">
        <v>185</v>
      </c>
      <c r="C17" s="63">
        <v>3000</v>
      </c>
    </row>
    <row r="18" spans="1:3" ht="16.5" x14ac:dyDescent="0.15">
      <c r="A18" s="62" t="s">
        <v>186</v>
      </c>
      <c r="B18" s="56" t="s">
        <v>187</v>
      </c>
      <c r="C18" s="63">
        <v>4100</v>
      </c>
    </row>
    <row r="19" spans="1:3" ht="16.5" x14ac:dyDescent="0.15">
      <c r="A19" s="62" t="s">
        <v>188</v>
      </c>
      <c r="B19" s="56" t="s">
        <v>189</v>
      </c>
      <c r="C19" s="63">
        <v>3100</v>
      </c>
    </row>
    <row r="20" spans="1:3" ht="16.5" x14ac:dyDescent="0.15">
      <c r="A20" s="60" t="s">
        <v>190</v>
      </c>
      <c r="B20" s="50" t="s">
        <v>191</v>
      </c>
      <c r="C20" s="63">
        <v>4200</v>
      </c>
    </row>
    <row r="21" spans="1:3" ht="16.5" x14ac:dyDescent="0.15">
      <c r="A21" s="60" t="s">
        <v>161</v>
      </c>
      <c r="B21" s="50" t="s">
        <v>162</v>
      </c>
      <c r="C21" s="63">
        <v>5500</v>
      </c>
    </row>
    <row r="22" spans="1:3" ht="16.5" x14ac:dyDescent="0.15">
      <c r="A22" s="60" t="s">
        <v>167</v>
      </c>
      <c r="B22" s="50" t="s">
        <v>168</v>
      </c>
      <c r="C22" s="63">
        <v>3500</v>
      </c>
    </row>
    <row r="23" spans="1:3" ht="16.5" x14ac:dyDescent="0.15">
      <c r="A23" s="60" t="s">
        <v>127</v>
      </c>
      <c r="B23" s="50" t="s">
        <v>128</v>
      </c>
      <c r="C23" s="63">
        <v>4200</v>
      </c>
    </row>
    <row r="24" spans="1:3" ht="16.5" x14ac:dyDescent="0.15">
      <c r="A24" s="60" t="s">
        <v>129</v>
      </c>
      <c r="B24" s="50" t="s">
        <v>130</v>
      </c>
      <c r="C24" s="63">
        <v>2800</v>
      </c>
    </row>
    <row r="25" spans="1:3" ht="16.5" x14ac:dyDescent="0.15">
      <c r="A25" s="60" t="s">
        <v>163</v>
      </c>
      <c r="B25" s="50" t="s">
        <v>164</v>
      </c>
      <c r="C25" s="63">
        <v>4300</v>
      </c>
    </row>
    <row r="26" spans="1:3" ht="16.5" x14ac:dyDescent="0.15">
      <c r="A26" s="60" t="s">
        <v>165</v>
      </c>
      <c r="B26" s="50" t="s">
        <v>166</v>
      </c>
      <c r="C26" s="63">
        <v>3000</v>
      </c>
    </row>
    <row r="27" spans="1:3" ht="16.5" x14ac:dyDescent="0.15">
      <c r="A27" s="60" t="s">
        <v>133</v>
      </c>
      <c r="B27" s="50" t="s">
        <v>134</v>
      </c>
      <c r="C27" s="63">
        <v>3100</v>
      </c>
    </row>
    <row r="28" spans="1:3" ht="16.5" x14ac:dyDescent="0.15">
      <c r="A28" s="60" t="s">
        <v>176</v>
      </c>
      <c r="B28" s="53" t="s">
        <v>177</v>
      </c>
      <c r="C28" s="63">
        <v>2500</v>
      </c>
    </row>
    <row r="29" spans="1:3" ht="16.5" x14ac:dyDescent="0.15">
      <c r="A29" s="60" t="s">
        <v>174</v>
      </c>
      <c r="B29" s="54" t="s">
        <v>175</v>
      </c>
      <c r="C29" s="63">
        <v>3000</v>
      </c>
    </row>
    <row r="30" spans="1:3" ht="16.5" x14ac:dyDescent="0.15">
      <c r="A30" s="60" t="s">
        <v>131</v>
      </c>
      <c r="B30" s="55" t="s">
        <v>132</v>
      </c>
      <c r="C30" s="63">
        <v>5400</v>
      </c>
    </row>
    <row r="31" spans="1:3" ht="16.5" x14ac:dyDescent="0.15">
      <c r="A31" s="60" t="s">
        <v>159</v>
      </c>
      <c r="B31" s="55" t="s">
        <v>160</v>
      </c>
      <c r="C31" s="63">
        <v>3800</v>
      </c>
    </row>
    <row r="32" spans="1:3" ht="16.5" x14ac:dyDescent="0.15">
      <c r="A32" s="60" t="s">
        <v>114</v>
      </c>
      <c r="B32" s="56" t="s">
        <v>115</v>
      </c>
      <c r="C32" s="63">
        <v>4000</v>
      </c>
    </row>
    <row r="33" spans="1:3" ht="16.5" x14ac:dyDescent="0.15">
      <c r="A33" s="60" t="s">
        <v>116</v>
      </c>
      <c r="B33" s="52" t="s">
        <v>117</v>
      </c>
      <c r="C33" s="63">
        <v>5000</v>
      </c>
    </row>
    <row r="34" spans="1:3" ht="16.5" x14ac:dyDescent="0.15">
      <c r="A34" s="60" t="s">
        <v>120</v>
      </c>
      <c r="B34" s="55" t="s">
        <v>121</v>
      </c>
      <c r="C34" s="63">
        <v>3100</v>
      </c>
    </row>
    <row r="35" spans="1:3" ht="16.5" x14ac:dyDescent="0.15">
      <c r="A35" s="60" t="s">
        <v>122</v>
      </c>
      <c r="B35" s="57" t="s">
        <v>123</v>
      </c>
      <c r="C35" s="63">
        <v>4500</v>
      </c>
    </row>
    <row r="36" spans="1:3" ht="16.5" x14ac:dyDescent="0.15">
      <c r="A36" s="60" t="s">
        <v>124</v>
      </c>
      <c r="B36" s="57" t="s">
        <v>123</v>
      </c>
      <c r="C36" s="63">
        <v>3100</v>
      </c>
    </row>
    <row r="37" spans="1:3" ht="16.5" x14ac:dyDescent="0.15">
      <c r="A37" s="60" t="s">
        <v>137</v>
      </c>
      <c r="B37" s="50" t="s">
        <v>138</v>
      </c>
      <c r="C37" s="63">
        <v>3400</v>
      </c>
    </row>
    <row r="38" spans="1:3" ht="16.5" x14ac:dyDescent="0.15">
      <c r="A38" s="60" t="s">
        <v>139</v>
      </c>
      <c r="B38" s="50" t="s">
        <v>140</v>
      </c>
      <c r="C38" s="63">
        <v>5400</v>
      </c>
    </row>
    <row r="39" spans="1:3" ht="16.5" x14ac:dyDescent="0.15">
      <c r="A39" s="60" t="s">
        <v>141</v>
      </c>
      <c r="B39" s="55" t="s">
        <v>142</v>
      </c>
      <c r="C39" s="63">
        <v>7000</v>
      </c>
    </row>
    <row r="40" spans="1:3" ht="16.5" x14ac:dyDescent="0.15">
      <c r="A40" s="60" t="s">
        <v>143</v>
      </c>
      <c r="B40" s="55" t="s">
        <v>144</v>
      </c>
      <c r="C40" s="63">
        <v>11000</v>
      </c>
    </row>
    <row r="41" spans="1:3" ht="16.5" x14ac:dyDescent="0.15">
      <c r="A41" s="60" t="s">
        <v>172</v>
      </c>
      <c r="B41" s="51" t="s">
        <v>173</v>
      </c>
      <c r="C41" s="63">
        <v>2400</v>
      </c>
    </row>
    <row r="42" spans="1:3" ht="16.5" x14ac:dyDescent="0.15">
      <c r="A42" s="60" t="s">
        <v>195</v>
      </c>
      <c r="B42" s="50" t="s">
        <v>102</v>
      </c>
      <c r="C42" s="63">
        <v>4000</v>
      </c>
    </row>
    <row r="43" spans="1:3" ht="16.5" x14ac:dyDescent="0.15">
      <c r="A43" s="60" t="s">
        <v>196</v>
      </c>
      <c r="B43" s="50" t="s">
        <v>107</v>
      </c>
      <c r="C43" s="63">
        <v>8900</v>
      </c>
    </row>
    <row r="44" spans="1:3" ht="16.5" x14ac:dyDescent="0.15">
      <c r="A44" s="60" t="s">
        <v>197</v>
      </c>
      <c r="B44" s="50" t="s">
        <v>103</v>
      </c>
      <c r="C44" s="63">
        <v>4100</v>
      </c>
    </row>
    <row r="45" spans="1:3" ht="16.5" x14ac:dyDescent="0.15">
      <c r="A45" s="60" t="s">
        <v>198</v>
      </c>
      <c r="B45" s="50" t="s">
        <v>106</v>
      </c>
      <c r="C45" s="63">
        <v>4800</v>
      </c>
    </row>
    <row r="46" spans="1:3" ht="16.5" x14ac:dyDescent="0.15">
      <c r="A46" s="60" t="s">
        <v>199</v>
      </c>
      <c r="B46" s="50" t="s">
        <v>108</v>
      </c>
      <c r="C46" s="63">
        <v>9800</v>
      </c>
    </row>
    <row r="47" spans="1:3" ht="16.5" x14ac:dyDescent="0.15">
      <c r="A47" s="60" t="s">
        <v>200</v>
      </c>
      <c r="B47" s="50" t="s">
        <v>111</v>
      </c>
      <c r="C47" s="63">
        <v>8500</v>
      </c>
    </row>
    <row r="48" spans="1:3" ht="16.5" x14ac:dyDescent="0.15">
      <c r="A48" s="60" t="s">
        <v>201</v>
      </c>
      <c r="B48" s="50" t="s">
        <v>110</v>
      </c>
      <c r="C48" s="63">
        <v>7200</v>
      </c>
    </row>
    <row r="49" spans="1:3" ht="16.5" x14ac:dyDescent="0.15">
      <c r="A49" s="60" t="s">
        <v>202</v>
      </c>
      <c r="B49" s="50" t="s">
        <v>109</v>
      </c>
      <c r="C49" s="63">
        <v>7200</v>
      </c>
    </row>
    <row r="50" spans="1:3" ht="16.5" x14ac:dyDescent="0.15">
      <c r="A50" s="60" t="s">
        <v>203</v>
      </c>
      <c r="B50" s="52" t="s">
        <v>169</v>
      </c>
      <c r="C50" s="63">
        <v>3400</v>
      </c>
    </row>
    <row r="51" spans="1:3" ht="16.5" x14ac:dyDescent="0.15">
      <c r="A51" s="60" t="s">
        <v>204</v>
      </c>
      <c r="B51" s="58" t="s">
        <v>170</v>
      </c>
      <c r="C51" s="63">
        <v>3400</v>
      </c>
    </row>
    <row r="52" spans="1:3" ht="16.5" x14ac:dyDescent="0.15">
      <c r="A52" s="60" t="s">
        <v>205</v>
      </c>
      <c r="B52" s="58" t="s">
        <v>171</v>
      </c>
      <c r="C52" s="63">
        <v>2500</v>
      </c>
    </row>
    <row r="53" spans="1:3" ht="16.5" x14ac:dyDescent="0.15">
      <c r="A53" s="60" t="s">
        <v>206</v>
      </c>
      <c r="B53" s="61" t="s">
        <v>113</v>
      </c>
      <c r="C53" s="63">
        <v>5500</v>
      </c>
    </row>
    <row r="54" spans="1:3" ht="16.5" x14ac:dyDescent="0.15">
      <c r="A54" s="60" t="s">
        <v>207</v>
      </c>
      <c r="B54" s="61" t="s">
        <v>112</v>
      </c>
      <c r="C54" s="63">
        <v>4800</v>
      </c>
    </row>
    <row r="55" spans="1:3" ht="16.5" x14ac:dyDescent="0.15">
      <c r="A55" s="60" t="s">
        <v>220</v>
      </c>
      <c r="B55" s="55" t="s">
        <v>194</v>
      </c>
      <c r="C55" s="63">
        <v>5600</v>
      </c>
    </row>
    <row r="56" spans="1:3" ht="16.5" x14ac:dyDescent="0.15">
      <c r="A56" s="60" t="s">
        <v>208</v>
      </c>
      <c r="B56" s="55" t="s">
        <v>214</v>
      </c>
      <c r="C56" s="63">
        <v>4000</v>
      </c>
    </row>
    <row r="57" spans="1:3" ht="16.5" x14ac:dyDescent="0.15">
      <c r="A57" s="60" t="s">
        <v>209</v>
      </c>
      <c r="B57" s="56" t="s">
        <v>215</v>
      </c>
      <c r="C57" s="63">
        <v>4700</v>
      </c>
    </row>
    <row r="58" spans="1:3" ht="16.5" x14ac:dyDescent="0.15">
      <c r="A58" s="60" t="s">
        <v>210</v>
      </c>
      <c r="B58" s="50" t="s">
        <v>216</v>
      </c>
      <c r="C58" s="63">
        <v>3600</v>
      </c>
    </row>
    <row r="59" spans="1:3" ht="16.5" x14ac:dyDescent="0.15">
      <c r="A59" s="60" t="s">
        <v>211</v>
      </c>
      <c r="B59" s="50" t="s">
        <v>217</v>
      </c>
      <c r="C59" s="63">
        <v>3600</v>
      </c>
    </row>
    <row r="60" spans="1:3" ht="16.5" x14ac:dyDescent="0.15">
      <c r="A60" s="60" t="s">
        <v>212</v>
      </c>
      <c r="B60" s="59" t="s">
        <v>218</v>
      </c>
      <c r="C60" s="63">
        <v>3600</v>
      </c>
    </row>
    <row r="61" spans="1:3" ht="16.5" x14ac:dyDescent="0.15">
      <c r="A61" s="60" t="s">
        <v>213</v>
      </c>
      <c r="B61" s="52" t="s">
        <v>219</v>
      </c>
      <c r="C61" s="63">
        <v>2600</v>
      </c>
    </row>
    <row r="62" spans="1:3" ht="17.25" x14ac:dyDescent="0.4">
      <c r="A62" s="65"/>
      <c r="B62" s="64"/>
      <c r="C62" s="66"/>
    </row>
  </sheetData>
  <sheetProtection algorithmName="SHA-512" hashValue="AvUz58Ni56UxkVa8GkmSv/Zievx9oMmLJ+X+zIvU7gR+gS5UVjkuOrTFtbwJ39kr0q5b7/2NF5lE4Hpa76Gh8g==" saltValue="SjAsbwFkBXcepe44TW9reQ==" spinCount="100000" sheet="1" objects="1" scenarios="1"/>
  <autoFilter ref="A1:C61" xr:uid="{00000000-0001-0000-0100-000000000000}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44F9-C8E5-433E-A027-447624577065}">
  <dimension ref="A1:B47"/>
  <sheetViews>
    <sheetView workbookViewId="0">
      <selection activeCell="A3" sqref="A3"/>
    </sheetView>
  </sheetViews>
  <sheetFormatPr defaultRowHeight="13.5" x14ac:dyDescent="0.15"/>
  <sheetData>
    <row r="1" spans="1:2" x14ac:dyDescent="0.15">
      <c r="A1" t="s">
        <v>55</v>
      </c>
      <c r="B1">
        <v>1750</v>
      </c>
    </row>
    <row r="2" spans="1:2" x14ac:dyDescent="0.15">
      <c r="A2" t="s">
        <v>56</v>
      </c>
      <c r="B2">
        <v>900</v>
      </c>
    </row>
    <row r="3" spans="1:2" x14ac:dyDescent="0.15">
      <c r="A3" t="s">
        <v>57</v>
      </c>
      <c r="B3">
        <v>900</v>
      </c>
    </row>
    <row r="4" spans="1:2" x14ac:dyDescent="0.15">
      <c r="A4" t="s">
        <v>58</v>
      </c>
      <c r="B4">
        <v>900</v>
      </c>
    </row>
    <row r="5" spans="1:2" x14ac:dyDescent="0.15">
      <c r="A5" t="s">
        <v>59</v>
      </c>
      <c r="B5">
        <v>900</v>
      </c>
    </row>
    <row r="6" spans="1:2" x14ac:dyDescent="0.15">
      <c r="A6" t="s">
        <v>60</v>
      </c>
      <c r="B6">
        <v>900</v>
      </c>
    </row>
    <row r="7" spans="1:2" x14ac:dyDescent="0.15">
      <c r="A7" t="s">
        <v>61</v>
      </c>
      <c r="B7">
        <v>900</v>
      </c>
    </row>
    <row r="8" spans="1:2" x14ac:dyDescent="0.15">
      <c r="A8" t="s">
        <v>62</v>
      </c>
      <c r="B8">
        <v>800</v>
      </c>
    </row>
    <row r="9" spans="1:2" x14ac:dyDescent="0.15">
      <c r="A9" t="s">
        <v>63</v>
      </c>
      <c r="B9">
        <v>800</v>
      </c>
    </row>
    <row r="10" spans="1:2" x14ac:dyDescent="0.15">
      <c r="A10" t="s">
        <v>64</v>
      </c>
      <c r="B10">
        <v>800</v>
      </c>
    </row>
    <row r="11" spans="1:2" x14ac:dyDescent="0.15">
      <c r="A11" t="s">
        <v>65</v>
      </c>
      <c r="B11">
        <v>800</v>
      </c>
    </row>
    <row r="12" spans="1:2" x14ac:dyDescent="0.15">
      <c r="A12" t="s">
        <v>66</v>
      </c>
      <c r="B12">
        <v>800</v>
      </c>
    </row>
    <row r="13" spans="1:2" x14ac:dyDescent="0.15">
      <c r="A13" t="s">
        <v>67</v>
      </c>
      <c r="B13">
        <v>800</v>
      </c>
    </row>
    <row r="14" spans="1:2" x14ac:dyDescent="0.15">
      <c r="A14" t="s">
        <v>68</v>
      </c>
      <c r="B14">
        <v>800</v>
      </c>
    </row>
    <row r="15" spans="1:2" x14ac:dyDescent="0.15">
      <c r="A15" t="s">
        <v>69</v>
      </c>
      <c r="B15">
        <v>800</v>
      </c>
    </row>
    <row r="16" spans="1:2" x14ac:dyDescent="0.15">
      <c r="A16" t="s">
        <v>70</v>
      </c>
      <c r="B16">
        <v>800</v>
      </c>
    </row>
    <row r="17" spans="1:2" x14ac:dyDescent="0.15">
      <c r="A17" t="s">
        <v>71</v>
      </c>
      <c r="B17">
        <v>800</v>
      </c>
    </row>
    <row r="18" spans="1:2" x14ac:dyDescent="0.15">
      <c r="A18" t="s">
        <v>72</v>
      </c>
      <c r="B18">
        <v>550</v>
      </c>
    </row>
    <row r="19" spans="1:2" x14ac:dyDescent="0.15">
      <c r="A19" t="s">
        <v>73</v>
      </c>
      <c r="B19">
        <v>550</v>
      </c>
    </row>
    <row r="20" spans="1:2" x14ac:dyDescent="0.15">
      <c r="A20" t="s">
        <v>74</v>
      </c>
      <c r="B20">
        <v>550</v>
      </c>
    </row>
    <row r="21" spans="1:2" x14ac:dyDescent="0.15">
      <c r="A21" t="s">
        <v>75</v>
      </c>
      <c r="B21">
        <v>550</v>
      </c>
    </row>
    <row r="22" spans="1:2" x14ac:dyDescent="0.15">
      <c r="A22" t="s">
        <v>76</v>
      </c>
      <c r="B22">
        <v>550</v>
      </c>
    </row>
    <row r="23" spans="1:2" x14ac:dyDescent="0.15">
      <c r="A23" t="s">
        <v>77</v>
      </c>
      <c r="B23">
        <v>550</v>
      </c>
    </row>
    <row r="24" spans="1:2" x14ac:dyDescent="0.15">
      <c r="A24" t="s">
        <v>78</v>
      </c>
      <c r="B24">
        <v>550</v>
      </c>
    </row>
    <row r="25" spans="1:2" x14ac:dyDescent="0.15">
      <c r="A25" t="s">
        <v>79</v>
      </c>
      <c r="B25">
        <v>450</v>
      </c>
    </row>
    <row r="26" spans="1:2" x14ac:dyDescent="0.15">
      <c r="A26" t="s">
        <v>80</v>
      </c>
      <c r="B26">
        <v>450</v>
      </c>
    </row>
    <row r="27" spans="1:2" x14ac:dyDescent="0.15">
      <c r="A27" t="s">
        <v>81</v>
      </c>
      <c r="B27">
        <v>450</v>
      </c>
    </row>
    <row r="28" spans="1:2" x14ac:dyDescent="0.15">
      <c r="A28" t="s">
        <v>82</v>
      </c>
      <c r="B28">
        <v>450</v>
      </c>
    </row>
    <row r="29" spans="1:2" x14ac:dyDescent="0.15">
      <c r="A29" t="s">
        <v>83</v>
      </c>
      <c r="B29">
        <v>450</v>
      </c>
    </row>
    <row r="30" spans="1:2" x14ac:dyDescent="0.15">
      <c r="A30" t="s">
        <v>84</v>
      </c>
      <c r="B30">
        <v>450</v>
      </c>
    </row>
    <row r="31" spans="1:2" x14ac:dyDescent="0.15">
      <c r="A31" t="s">
        <v>85</v>
      </c>
      <c r="B31">
        <v>450</v>
      </c>
    </row>
    <row r="32" spans="1:2" x14ac:dyDescent="0.15">
      <c r="A32" t="s">
        <v>86</v>
      </c>
      <c r="B32">
        <v>450</v>
      </c>
    </row>
    <row r="33" spans="1:2" x14ac:dyDescent="0.15">
      <c r="A33" t="s">
        <v>87</v>
      </c>
      <c r="B33">
        <v>450</v>
      </c>
    </row>
    <row r="34" spans="1:2" x14ac:dyDescent="0.15">
      <c r="A34" t="s">
        <v>88</v>
      </c>
      <c r="B34">
        <v>450</v>
      </c>
    </row>
    <row r="35" spans="1:2" x14ac:dyDescent="0.15">
      <c r="A35" t="s">
        <v>89</v>
      </c>
      <c r="B35">
        <v>350</v>
      </c>
    </row>
    <row r="36" spans="1:2" x14ac:dyDescent="0.15">
      <c r="A36" t="s">
        <v>90</v>
      </c>
      <c r="B36">
        <v>350</v>
      </c>
    </row>
    <row r="37" spans="1:2" x14ac:dyDescent="0.15">
      <c r="A37" t="s">
        <v>91</v>
      </c>
      <c r="B37">
        <v>350</v>
      </c>
    </row>
    <row r="38" spans="1:2" x14ac:dyDescent="0.15">
      <c r="A38" t="s">
        <v>92</v>
      </c>
      <c r="B38">
        <v>350</v>
      </c>
    </row>
    <row r="39" spans="1:2" x14ac:dyDescent="0.15">
      <c r="A39" t="s">
        <v>93</v>
      </c>
      <c r="B39">
        <v>350</v>
      </c>
    </row>
    <row r="40" spans="1:2" x14ac:dyDescent="0.15">
      <c r="A40" t="s">
        <v>94</v>
      </c>
      <c r="B40">
        <v>0</v>
      </c>
    </row>
    <row r="41" spans="1:2" x14ac:dyDescent="0.15">
      <c r="A41" t="s">
        <v>95</v>
      </c>
      <c r="B41">
        <v>0</v>
      </c>
    </row>
    <row r="42" spans="1:2" x14ac:dyDescent="0.15">
      <c r="A42" t="s">
        <v>96</v>
      </c>
      <c r="B42">
        <v>0</v>
      </c>
    </row>
    <row r="43" spans="1:2" x14ac:dyDescent="0.15">
      <c r="A43" t="s">
        <v>97</v>
      </c>
      <c r="B43">
        <v>0</v>
      </c>
    </row>
    <row r="44" spans="1:2" x14ac:dyDescent="0.15">
      <c r="A44" t="s">
        <v>98</v>
      </c>
      <c r="B44">
        <v>0</v>
      </c>
    </row>
    <row r="45" spans="1:2" x14ac:dyDescent="0.15">
      <c r="A45" t="s">
        <v>99</v>
      </c>
      <c r="B45">
        <v>0</v>
      </c>
    </row>
    <row r="46" spans="1:2" x14ac:dyDescent="0.15">
      <c r="A46" t="s">
        <v>100</v>
      </c>
      <c r="B46">
        <v>0</v>
      </c>
    </row>
    <row r="47" spans="1:2" x14ac:dyDescent="0.15">
      <c r="A47" t="s">
        <v>101</v>
      </c>
      <c r="B47">
        <v>1350</v>
      </c>
    </row>
  </sheetData>
  <sheetProtection algorithmName="SHA-512" hashValue="nH431fSfJ2dV7vBqVx7nbdfxx/sEdaLo+OWls42j9Zmfu6+NSh8laATjT5He/7rX/QBhotIiDVmgUp0sBmyubg==" saltValue="UMLK5wI2vka3Bu3lNwDdFA==" spinCount="100000" sheet="1" objects="1" scenarios="1"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ギフト注文書</vt:lpstr>
      <vt:lpstr>商品一覧</vt:lpstr>
      <vt:lpstr>送料</vt:lpstr>
      <vt:lpstr>ギフト注文書!Print_Area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㈱GSコーポレーション</dc:creator>
  <cp:lastModifiedBy>GSCnote</cp:lastModifiedBy>
  <cp:lastPrinted>2022-05-25T01:59:30Z</cp:lastPrinted>
  <dcterms:created xsi:type="dcterms:W3CDTF">2018-05-24T05:46:50Z</dcterms:created>
  <dcterms:modified xsi:type="dcterms:W3CDTF">2022-05-31T02:26:54Z</dcterms:modified>
</cp:coreProperties>
</file>